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Users\Finance\Radhika\Radhika\share correspondence\2024\"/>
    </mc:Choice>
  </mc:AlternateContent>
  <xr:revisionPtr revIDLastSave="0" documentId="8_{06F2028A-7391-406A-BCA6-6ABFFE0BEE5A}" xr6:coauthVersionLast="47" xr6:coauthVersionMax="47" xr10:uidLastSave="{00000000-0000-0000-0000-000000000000}"/>
  <bookViews>
    <workbookView xWindow="-120" yWindow="-120" windowWidth="29040" windowHeight="15720" activeTab="1" xr2:uid="{3D66323F-2C24-43EE-8638-1030506012B8}"/>
  </bookViews>
  <sheets>
    <sheet name="Sheet1" sheetId="1" r:id="rId1"/>
    <sheet name="Sheet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8" i="2" l="1"/>
  <c r="M78" i="2"/>
  <c r="U76" i="2"/>
  <c r="M76" i="2"/>
  <c r="U71" i="2"/>
  <c r="M71" i="2"/>
  <c r="U70" i="2"/>
  <c r="M70" i="2"/>
  <c r="U69" i="2"/>
  <c r="M69" i="2"/>
  <c r="U68" i="2"/>
  <c r="M68" i="2"/>
  <c r="U67" i="2"/>
  <c r="M67" i="2"/>
  <c r="U66" i="2"/>
  <c r="M66" i="2"/>
  <c r="U65" i="2"/>
  <c r="M65" i="2"/>
  <c r="U64" i="2"/>
  <c r="M64" i="2"/>
  <c r="U63" i="2"/>
  <c r="M63" i="2"/>
  <c r="U62" i="2"/>
  <c r="M62" i="2"/>
  <c r="U61" i="2"/>
  <c r="M61" i="2"/>
  <c r="U60" i="2"/>
  <c r="M60" i="2"/>
  <c r="U59" i="2"/>
  <c r="M59" i="2"/>
  <c r="U58" i="2"/>
  <c r="M58" i="2"/>
  <c r="U57" i="2"/>
  <c r="M57" i="2"/>
  <c r="AC55" i="2"/>
  <c r="AB55" i="2"/>
  <c r="AA55" i="2"/>
  <c r="Z55" i="2"/>
  <c r="V55" i="2"/>
  <c r="U55" i="2"/>
  <c r="S55" i="2"/>
  <c r="R55" i="2"/>
  <c r="O55" i="2"/>
  <c r="N55" i="2"/>
  <c r="M55" i="2"/>
  <c r="K55" i="2"/>
  <c r="J55" i="2"/>
  <c r="I55" i="2"/>
  <c r="H55" i="2"/>
  <c r="U54" i="2"/>
  <c r="M54" i="2"/>
  <c r="U53" i="2"/>
  <c r="M53" i="2"/>
  <c r="U52" i="2"/>
  <c r="M52" i="2"/>
  <c r="AC50" i="2"/>
  <c r="AB50" i="2"/>
  <c r="AA50" i="2"/>
  <c r="Z50" i="2"/>
  <c r="V50" i="2"/>
  <c r="U50" i="2"/>
  <c r="S50" i="2"/>
  <c r="R50" i="2"/>
  <c r="O50" i="2"/>
  <c r="N50" i="2"/>
  <c r="M50" i="2"/>
  <c r="K50" i="2"/>
  <c r="J50" i="2"/>
  <c r="I50" i="2"/>
  <c r="H50" i="2"/>
  <c r="U49" i="2"/>
  <c r="M49" i="2"/>
  <c r="U48" i="2"/>
  <c r="M48" i="2"/>
  <c r="U47" i="2"/>
  <c r="M47" i="2"/>
  <c r="U46" i="2"/>
  <c r="M46" i="2"/>
  <c r="U45" i="2"/>
  <c r="M45" i="2"/>
  <c r="U44" i="2"/>
  <c r="M44" i="2"/>
  <c r="U43" i="2"/>
  <c r="M43" i="2"/>
  <c r="U41" i="2"/>
  <c r="M41" i="2"/>
  <c r="U40" i="2"/>
  <c r="M40" i="2"/>
  <c r="U39" i="2"/>
  <c r="M39" i="2"/>
  <c r="U38" i="2"/>
  <c r="M38" i="2"/>
  <c r="U37" i="2"/>
  <c r="M37" i="2"/>
  <c r="U36" i="2"/>
  <c r="M36" i="2"/>
  <c r="U35" i="2"/>
  <c r="M35" i="2"/>
  <c r="U34" i="2"/>
  <c r="M34" i="2"/>
  <c r="U33" i="2"/>
  <c r="M33" i="2"/>
  <c r="U32" i="2"/>
  <c r="M32" i="2"/>
  <c r="U31" i="2"/>
  <c r="M31" i="2"/>
  <c r="U30" i="2"/>
  <c r="M30" i="2"/>
  <c r="N24" i="2"/>
  <c r="N23" i="2"/>
  <c r="N22" i="2"/>
  <c r="N21" i="2"/>
  <c r="N20" i="2"/>
  <c r="N17" i="2"/>
  <c r="N16" i="2"/>
  <c r="N15" i="2"/>
</calcChain>
</file>

<file path=xl/sharedStrings.xml><?xml version="1.0" encoding="utf-8"?>
<sst xmlns="http://schemas.openxmlformats.org/spreadsheetml/2006/main" count="923" uniqueCount="338">
  <si>
    <t>Number of shareholders</t>
  </si>
  <si>
    <t>Number of fully paid up equity shares</t>
  </si>
  <si>
    <t>Number of partly paid-up equity shares</t>
  </si>
  <si>
    <t>Number of shares underlying outstanding depository receipts</t>
  </si>
  <si>
    <t>Total number of shares</t>
  </si>
  <si>
    <t>Shareholding as a percentage of total number of shares held by promoters and public shareholders and custodians or DR holders</t>
  </si>
  <si>
    <t>Number of voting rights held by same class of securities</t>
  </si>
  <si>
    <t>Number of voting rights held by differential voting rights</t>
  </si>
  <si>
    <t>Total Number of voting rights</t>
  </si>
  <si>
    <t>Percentage of total number of voting rights</t>
  </si>
  <si>
    <t>Number of shares underlying outstanding convertible securities</t>
  </si>
  <si>
    <t>Number of warrant</t>
  </si>
  <si>
    <t>Total shareholding as a percentage assuming full conversion of convertible securities</t>
  </si>
  <si>
    <t xml:space="preserve">Number of the locked-in-shares </t>
  </si>
  <si>
    <t>Locked-in-shares as a percentage of total number of shares</t>
  </si>
  <si>
    <t>Pledged or encumbered - number of shares</t>
  </si>
  <si>
    <t>Pledged or encumbered shares held as percentage of total number of shares</t>
  </si>
  <si>
    <t>Number of equity shares held in dematerialized form</t>
  </si>
  <si>
    <t>Number of share under sub category one</t>
  </si>
  <si>
    <t>Number of share under sub category two</t>
  </si>
  <si>
    <t>Number of share under sub category three</t>
  </si>
  <si>
    <t>Table I - Summary Statement holding of specified securities</t>
  </si>
  <si>
    <t>Note  : Data will be automatically populated from shareholding pattern sheet -  Data Entry Restricted in this sheet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</si>
  <si>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</si>
  <si>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</si>
  <si>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</si>
  <si>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</si>
  <si>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</si>
  <si>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</si>
  <si>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</si>
  <si>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</si>
  <si>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</si>
  <si>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</si>
  <si>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</si>
  <si>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</si>
  <si>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</si>
  <si>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</si>
  <si>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</si>
  <si>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</si>
  <si>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Sub-categorization of shares</t>
  </si>
  <si>
    <t>No of Voting  (XIV)  Rights</t>
  </si>
  <si>
    <t>Total as a % of
(A+B+C)</t>
  </si>
  <si>
    <t>Shareholding (No. of shares) under</t>
  </si>
  <si>
    <t>Class
eg:
X</t>
  </si>
  <si>
    <t>Class
eg:y</t>
  </si>
  <si>
    <t>Total</t>
  </si>
  <si>
    <t>No.
(a)</t>
  </si>
  <si>
    <t>As a % of total Shares held
(b)</t>
  </si>
  <si>
    <t>Sub-category (i)</t>
  </si>
  <si>
    <t>Sub-category (ii)</t>
  </si>
  <si>
    <t>Sub-category (iii)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</si>
  <si>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</si>
  <si>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</si>
  <si>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</si>
  <si>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</si>
  <si>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</si>
  <si>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</si>
  <si>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</si>
  <si>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</si>
  <si>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</si>
  <si>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</si>
  <si>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</si>
  <si>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>Number of warrant and convertible securities</t>
  </si>
  <si>
    <t>Sr.</t>
  </si>
  <si>
    <t>Category &amp; Name
of the
Shareholders
(I)</t>
  </si>
  <si>
    <t>Number of Voting Rights held in each class of securities
(IX)</t>
  </si>
  <si>
    <t>No of Voting (XIV)
Rights</t>
  </si>
  <si>
    <t>Total as
a % of
Total
Voting
rights</t>
  </si>
  <si>
    <t>A</t>
  </si>
  <si>
    <t>Table II - Statement showing shareholding pattern of the Promoter and Promoter Group</t>
  </si>
  <si>
    <t>(1)</t>
  </si>
  <si>
    <t>Indian</t>
  </si>
  <si>
    <t>(a)</t>
  </si>
  <si>
    <t>Individuals/Hindu undivided Family</t>
  </si>
  <si>
    <t>IndHUF</t>
  </si>
  <si>
    <t>Individuals or Hindu undivided family [Member]</t>
  </si>
  <si>
    <t>IndividualsOrHUFDomain</t>
  </si>
  <si>
    <t>DetailsSharesHeldByIndividualsOrHUFAxis</t>
  </si>
  <si>
    <t>(b)</t>
  </si>
  <si>
    <t>Central  Government/ State Government(s)</t>
  </si>
  <si>
    <t>CGAndSG</t>
  </si>
  <si>
    <t>Central government or State government(s) [Member]</t>
  </si>
  <si>
    <t>CentralGovernmentOrStateGovernmentsDomain</t>
  </si>
  <si>
    <t>DetailsOfSharesHeldByCentralGovernmentOrStateGovernmentsAxis</t>
  </si>
  <si>
    <t>(c)</t>
  </si>
  <si>
    <t>Financial  Institutions/ Banks</t>
  </si>
  <si>
    <t>Banks</t>
  </si>
  <si>
    <t>Indian - financial institutions or banks [Member]</t>
  </si>
  <si>
    <t>IndianFinancialInstitutionsOrBanksDomain</t>
  </si>
  <si>
    <t>DetailsOfSharesHeldByIndianFinancialInstitutionsOrBanksAxis</t>
  </si>
  <si>
    <t>(d)</t>
  </si>
  <si>
    <t>Any Other (specify)</t>
  </si>
  <si>
    <t>OtherIND</t>
  </si>
  <si>
    <t>Other Indian shareholders [Member]</t>
  </si>
  <si>
    <t>OthersIndianShareholdersDomain</t>
  </si>
  <si>
    <t>DetailsOfSharesHeldByOthersIndianShareholdersAxis</t>
  </si>
  <si>
    <t>Sub-Total (A)(1)</t>
  </si>
  <si>
    <t>Indian [Member]</t>
  </si>
  <si>
    <t>Individuals</t>
  </si>
  <si>
    <t>NonResidentIndividualsOrForeignIndividualsDomain</t>
  </si>
  <si>
    <t>DetailsOfSharesHeldByNonResidentIndividualsOrForeignIndividualsAxis</t>
  </si>
  <si>
    <t>(2)</t>
  </si>
  <si>
    <t>Foreign</t>
  </si>
  <si>
    <t>Government</t>
  </si>
  <si>
    <t>ForeignGovernmentDomain</t>
  </si>
  <si>
    <t>DetailsOfSharesHeldByForeignGovernmentAxis</t>
  </si>
  <si>
    <t>Individuals (NonResident Individuals/ Foreign Individuals)</t>
  </si>
  <si>
    <t>Non-resident individuals or foreign individuals [Member]</t>
  </si>
  <si>
    <t>Institutions</t>
  </si>
  <si>
    <t>ForeignInstitutionsDomain</t>
  </si>
  <si>
    <t>DetailsOfSharesHeldByForeignInstitutionsAxis</t>
  </si>
  <si>
    <t>Foreign - Government [Member]</t>
  </si>
  <si>
    <t>FPIPromoter</t>
  </si>
  <si>
    <t>ForeignPortfolioInvestorDomain</t>
  </si>
  <si>
    <t>DetailsOfSharesHeldByForeignPortfolioInvestorAxis</t>
  </si>
  <si>
    <t>Foreign - institutions [Member]</t>
  </si>
  <si>
    <t>OtherForeign</t>
  </si>
  <si>
    <t>OtherForeignShareholdersDomain</t>
  </si>
  <si>
    <t>DetailsOfSharesHeldByOtherForeignShareholdersAxis</t>
  </si>
  <si>
    <t>Foreign Portfolio Investor</t>
  </si>
  <si>
    <t>Foreign portfolio investor [Member]</t>
  </si>
  <si>
    <t>(e)</t>
  </si>
  <si>
    <t>Other foreign shareholders [Member]</t>
  </si>
  <si>
    <t>Sub-Total (A)(2)</t>
  </si>
  <si>
    <t>Foreign [Member]</t>
  </si>
  <si>
    <t xml:space="preserve">Total Shareholding of Promoter and Promoter Group (A)=(A)(1)+(A)(2) </t>
  </si>
  <si>
    <t>Shareholding of promoter and promoter group [Member]</t>
  </si>
  <si>
    <t>Details of Shares which remain unclaimed for Promoter &amp; Promoter Group</t>
  </si>
  <si>
    <t>B</t>
  </si>
  <si>
    <t>Table III - Statement showing shareholding pattern of the Public shareholder</t>
  </si>
  <si>
    <t xml:space="preserve">Note : Kindly show details of shareholders having more than one percentage of total no of shares. Please refer software manual. </t>
  </si>
  <si>
    <t>Institutions (Domestic)</t>
  </si>
  <si>
    <t>Mutual Funds</t>
  </si>
  <si>
    <t>MutuaFund</t>
  </si>
  <si>
    <t>Mutual funds or UTI [Member]</t>
  </si>
  <si>
    <t>MutualFundsOrUtiDomain</t>
  </si>
  <si>
    <t>DetailsOfSharesHeldByMutualFundsOrUtiAxis</t>
  </si>
  <si>
    <t>Venture Capital Funds</t>
  </si>
  <si>
    <t>VentureCap</t>
  </si>
  <si>
    <t>Venture capital funds [Member]</t>
  </si>
  <si>
    <t>VentureCapitalFundsDomain</t>
  </si>
  <si>
    <t>DetailsOfSharesHeldByVentureCapitalFundsAxis</t>
  </si>
  <si>
    <t>Alternate Investment Funds</t>
  </si>
  <si>
    <t>AIF</t>
  </si>
  <si>
    <t>Alternative investment funds [Member]</t>
  </si>
  <si>
    <t>AlternativeInvestmentFundsDomain</t>
  </si>
  <si>
    <t>DetailsOfSharesHeldByAlternativeInvestmentFundsAxis</t>
  </si>
  <si>
    <t>Bank_Insti</t>
  </si>
  <si>
    <t>Banks [Member]</t>
  </si>
  <si>
    <t>DetailsOfSharesHeldByBanksDomain</t>
  </si>
  <si>
    <t>DetailsOfSharesHeldByBanksAxis</t>
  </si>
  <si>
    <t>Insurance  Companies</t>
  </si>
  <si>
    <t>Insurance</t>
  </si>
  <si>
    <t>Insurance Companies [Member]</t>
  </si>
  <si>
    <t>InsuranceCompaniesDomain</t>
  </si>
  <si>
    <t>DetailsOfSharesHeldByInsuranceCompaniesAxis</t>
  </si>
  <si>
    <t>(f)</t>
  </si>
  <si>
    <t>Provident Funds/ Pension Funds</t>
  </si>
  <si>
    <t>Pension</t>
  </si>
  <si>
    <t>Provident Funds or pension funds [Member]</t>
  </si>
  <si>
    <t>ProvidentFundsOrPensionFundsDomain</t>
  </si>
  <si>
    <t>DetailsOfSharesHeldByProvidentFundsOrPensionFundsAxis</t>
  </si>
  <si>
    <t>(g)</t>
  </si>
  <si>
    <t>Asset reconstruction companies</t>
  </si>
  <si>
    <t>AssetReconstruct</t>
  </si>
  <si>
    <t>Asset reconstruction companies [Member]</t>
  </si>
  <si>
    <t>DetailsOfSharesHeldByAssetReconstructionCompaniesDomain</t>
  </si>
  <si>
    <t>DetailsOfSharesHeldByAssetReconstructionCompaniesAxis</t>
  </si>
  <si>
    <t>(h)</t>
  </si>
  <si>
    <t>Sovereign Wealth Funds</t>
  </si>
  <si>
    <t>Sovereign Wealth(Domestic)</t>
  </si>
  <si>
    <t>Sovereign wealth funds domestic [Member]</t>
  </si>
  <si>
    <t>DetailsOfSharesHeldBySovereignWealthFundsDomesticDomain</t>
  </si>
  <si>
    <t>DetailsOfSharesHeldBySovereignWealthFundsDomesticAxis</t>
  </si>
  <si>
    <t>(i)</t>
  </si>
  <si>
    <t>NBFCs registered with RBI</t>
  </si>
  <si>
    <t>NBFC</t>
  </si>
  <si>
    <t>NBFCs registered with RBI [Member]</t>
  </si>
  <si>
    <t>NBFCsRegisteredWithRbiDomain</t>
  </si>
  <si>
    <t>DetailsOfSharesHeldByNBFCsRegisteredWithRbiAxis</t>
  </si>
  <si>
    <t>(j)</t>
  </si>
  <si>
    <t>Other Financial Institutions</t>
  </si>
  <si>
    <t>Other financial institutions [Member]</t>
  </si>
  <si>
    <t>DetailsOfSharesHeldByOtherFinancialInstitutionsDomain</t>
  </si>
  <si>
    <t>DetailsOfSharesHeldByOtherFinancialInstitutionsAxis</t>
  </si>
  <si>
    <t>(k)</t>
  </si>
  <si>
    <t>Other_Insti</t>
  </si>
  <si>
    <t>Other institutions domestic [Member]</t>
  </si>
  <si>
    <t>DetailsOfSharesHeldByOtherInstitutionsDomesticDomain</t>
  </si>
  <si>
    <t>DetailsOfSharesHeldByOtherInstitutionsDomesticAxis</t>
  </si>
  <si>
    <t>Sub-Total (B)(1)</t>
  </si>
  <si>
    <t>Institutions domestic [Member]</t>
  </si>
  <si>
    <t>Institutions (Foreign)</t>
  </si>
  <si>
    <t>Foreign Direct Investment</t>
  </si>
  <si>
    <t>Foreign direct investment [Member]</t>
  </si>
  <si>
    <t>DetailsOfSharesHeldByForeignDirectInvestmentDomain</t>
  </si>
  <si>
    <t>DetailsOfSharesHeldByForeignDirectInvestmentAxis</t>
  </si>
  <si>
    <t>Foreign Venture Capital Investors</t>
  </si>
  <si>
    <t>FVC</t>
  </si>
  <si>
    <t>Foreign venture capital investors [Member]</t>
  </si>
  <si>
    <t>ForeignVentureCapitalInvestorsDomain</t>
  </si>
  <si>
    <t>DetailsOfSharesHeldByForeignVentureCapitalInvestorsAxis</t>
  </si>
  <si>
    <t>Sovereign Wealth(Foreign)</t>
  </si>
  <si>
    <t>Sovereign wealth funds foreign [Member]</t>
  </si>
  <si>
    <t>DetailsOfSharesHeldBySovereignWealthFundsForeignDomain</t>
  </si>
  <si>
    <t>DetailsOfSharesHeldBySovereignWealthFundsForeignAxis</t>
  </si>
  <si>
    <t>Foreign Portfolio Investors Category I</t>
  </si>
  <si>
    <t>FPI_Insti</t>
  </si>
  <si>
    <t>Institutions foreign portfolio investor catergory one [Member]</t>
  </si>
  <si>
    <t>DetailsOfSharesHeldByInstitutionsForeignPortfolioInvestorOneDomain</t>
  </si>
  <si>
    <t>DetailsOfSharesHeldByInstitutionsForeignPortfolioInvestorOneAxis</t>
  </si>
  <si>
    <t>Foreign Portfolio Investors Category II</t>
  </si>
  <si>
    <t>Foreign Portfolio Category II</t>
  </si>
  <si>
    <t>Institutions foreign portfolio investor catergory two [Member]</t>
  </si>
  <si>
    <t>DetailsOfSharesHeldByInstitutionsForeignPortfolioInvestorTwoDomain</t>
  </si>
  <si>
    <t>DetailsOfSharesHeldByInstitutionsForeignPortfolioInvestorTwoAxis</t>
  </si>
  <si>
    <t>Overseas Depositories (holding DRs) (balancing figure)</t>
  </si>
  <si>
    <t>OD</t>
  </si>
  <si>
    <t>Overseas Depositories [Member]</t>
  </si>
  <si>
    <t>OverseasDepositoriesDomain</t>
  </si>
  <si>
    <t>DetailsOfSharesHeldByOverseasDepositoriesAxis</t>
  </si>
  <si>
    <t>Other_Insti (Foreign)</t>
  </si>
  <si>
    <t>Other institutions foreign [Member]</t>
  </si>
  <si>
    <t>DetailsOfSharesHeldByOtherInstitutionsForeignDomain</t>
  </si>
  <si>
    <t>DetailsOfSharesHeldByOtherInstitutionsForeignAxis</t>
  </si>
  <si>
    <t>Sub-Total (B)(2)</t>
  </si>
  <si>
    <t>Institutions foreign [Member]</t>
  </si>
  <si>
    <t>(3)</t>
  </si>
  <si>
    <t>Central Government / State Government(s)</t>
  </si>
  <si>
    <t>Central Government / President of India</t>
  </si>
  <si>
    <t>CG&amp;SG&amp;PI</t>
  </si>
  <si>
    <t>Central government or president of india [Member]</t>
  </si>
  <si>
    <t>DetailsOfSharesHeldByCentralGovernmentOrPresidentOfIndiaDomain</t>
  </si>
  <si>
    <t>DetailsOfSharesHeldByCentralGovernmentOrPresidentOfIndiaAxis</t>
  </si>
  <si>
    <t>State Government / Governor</t>
  </si>
  <si>
    <t>State Government_Governor</t>
  </si>
  <si>
    <t>State governments or governors [Member]</t>
  </si>
  <si>
    <t>DetailsOfSharesHeldByStateGovernmentsOrGovernorsDomain</t>
  </si>
  <si>
    <t>DetailsOfSharesHeldByStateGovernmentsOrGovernorsAxis</t>
  </si>
  <si>
    <t>Shareholding by Companies or Bodies Corporate where Central / State Government is a promoter</t>
  </si>
  <si>
    <t>Shareholding by Companies</t>
  </si>
  <si>
    <t>Shareholding by companies or bodies corporatewhere central or state government is promoter [Member]</t>
  </si>
  <si>
    <t>DetailsOfSharesHeldByShareholdingByCompaniesOrBodiesCorporatewhereCentralOrStateGovernmentIsPromoterDomain</t>
  </si>
  <si>
    <t>DetailsOfSharesHeldByShareholdingByCompaniesOrBodiesCorporatewhereCentralOrStateGovernmentIsPromoterAxis</t>
  </si>
  <si>
    <t>Sub-Total (B)(3)</t>
  </si>
  <si>
    <t>Goverments [Member]</t>
  </si>
  <si>
    <t>(4)</t>
  </si>
  <si>
    <t>Non-institutions</t>
  </si>
  <si>
    <t>Associate companies / Subsidiaries</t>
  </si>
  <si>
    <t>Associate companies_Subsidiar</t>
  </si>
  <si>
    <t>Associate companies or subsidiaries [Member]</t>
  </si>
  <si>
    <t>DetailsOfSharesHeldByAssociateCompaniesOrSubsidiariesDomain</t>
  </si>
  <si>
    <t>DetailsOfSharesHeldByAssociateCompaniesOrSubsidiariesAxis</t>
  </si>
  <si>
    <t>Directors and their relatives (excluding independent directors and nominee directors)</t>
  </si>
  <si>
    <t>Directors and their relatives</t>
  </si>
  <si>
    <t>Directors and directors relatives [Member]</t>
  </si>
  <si>
    <t>DetailsOfSharesHeldByDirectorsAndDirectorsRelativesDomain</t>
  </si>
  <si>
    <t>DetailsOfSharesHeldByDirectorsAndDirectorsRelativesAxis</t>
  </si>
  <si>
    <t>Key Managerial Personnel</t>
  </si>
  <si>
    <t>Key managerial personnel [Member]</t>
  </si>
  <si>
    <t>DetailsOfSharesHeldByKeyManagerialPersonnelDomain</t>
  </si>
  <si>
    <t>DetailsOfSharesHeldByKeyManagerialPersonnelAxis</t>
  </si>
  <si>
    <t>Relatives of promoters (other than ‘immediate relatives’ of promoters disclosed under ‘Promoter and Promoter Group’ category)</t>
  </si>
  <si>
    <t>Relatives of promoters</t>
  </si>
  <si>
    <t>Relatives of promoters other than promoter group [Member]</t>
  </si>
  <si>
    <t>DetailsOfSharesHeldByRelativesOfPromotersOtherThanPromoterGroupDomain</t>
  </si>
  <si>
    <t>DetailsOfSharesHeldByRelativesOfPromotersOtherThanPromoterGroupAxis</t>
  </si>
  <si>
    <t>Trusts where any person belonging to 'Promoter and Promoter Group' category is 'trustee', 'beneficiary', or 'author of the trust'</t>
  </si>
  <si>
    <t>Trusts where any person</t>
  </si>
  <si>
    <t>Trusts where any person belonging to promoter and promoter group isis trustee or beneficiary or author of trust [Member]</t>
  </si>
  <si>
    <t>DetailsOfSharesHeldByTrustsWhereAnyPersonBelongingToPromoterAndPromoterGroupIsisTrusteeOrBeneficiaryOrAuthorOfTrustDomain</t>
  </si>
  <si>
    <t>DetailsOfSharesHeldByTrustsWhereAnyPersonBelongingToPromoterAndPromoterGroupIsisTrusteeOrBeneficiaryOrAuthorOfTrustAxis</t>
  </si>
  <si>
    <t>Investor Education and Protection Fund (IEPF)</t>
  </si>
  <si>
    <t>Investor Education</t>
  </si>
  <si>
    <t>Investor education and protection fund [Member]</t>
  </si>
  <si>
    <t>DetailsOfSharesHeldByInvestorEducationAndProtectionFundDomain</t>
  </si>
  <si>
    <t>DetailsOfSharesHeldByInvestorEducationAndProtectionFundAxis</t>
  </si>
  <si>
    <t>Resident Individuals holding nominal share capital up to Rs. 2 lakhs</t>
  </si>
  <si>
    <t>Indivisual(aI)</t>
  </si>
  <si>
    <t>Resident individual shareholders holding nominal share capital up to rs two lakh [Member]</t>
  </si>
  <si>
    <t>DetailsOfSharesHeldByResidentIndividualShareholdersHoldingNominalShareCapitalUpToRsTwoLakhDomain</t>
  </si>
  <si>
    <t>DetailsOfSharesHeldByResidentIndividualShareholdersHoldingNominalShareCapitalUpToRsTwoLakhAxis</t>
  </si>
  <si>
    <t>Resident Individuals holding nominal share capital in excess of Rs. 2 lakhs</t>
  </si>
  <si>
    <t>Indivisual(aII)</t>
  </si>
  <si>
    <t>Resident individual shareholders holding nominal share capital in excess of rs two lakh [Member]</t>
  </si>
  <si>
    <t>DetailsOfSharesHeldByResidentIndividualShareholdersHoldingNominalShareCapitalInExcessOfRsTwoLakhDomain</t>
  </si>
  <si>
    <t>DetailsOfSharesHeldByResidentIndividualShareholdersHoldingNominalShareCapitalInExcessOfRsTwoLakhAxis</t>
  </si>
  <si>
    <t>Non Resident Indians (NRIs)</t>
  </si>
  <si>
    <t>Non resident indians [Member]</t>
  </si>
  <si>
    <t>DetailsOfSharesHeldByNonResidentIndiansDomain</t>
  </si>
  <si>
    <t>DetailsOfSharesHeldByNonResidentIndiansAxis</t>
  </si>
  <si>
    <t>Foreign Nationals</t>
  </si>
  <si>
    <t>Foreign nationals [Member]</t>
  </si>
  <si>
    <t>DetailsOfSharesHeldByForeignNationalsDomain</t>
  </si>
  <si>
    <t>DetailsOfSharesHeldByForeignNationalsAxis</t>
  </si>
  <si>
    <t>Foreign Companies</t>
  </si>
  <si>
    <t>Foreign companies [Member]</t>
  </si>
  <si>
    <t>DetailsOfSharesHeldByForeignCompaniesDomain</t>
  </si>
  <si>
    <t>DetailsOfSharesHeldByForeignCompaniesAxis</t>
  </si>
  <si>
    <t>(l)</t>
  </si>
  <si>
    <t>Bodies Corporate</t>
  </si>
  <si>
    <t>Bodies corporate [Member]</t>
  </si>
  <si>
    <t>DetailsOfSharesHeldByBodiesCorporateDomain</t>
  </si>
  <si>
    <t>DetailsOfSharesHeldByBodiesCorporateAxis</t>
  </si>
  <si>
    <t>(m)</t>
  </si>
  <si>
    <t>Other_NonInsti</t>
  </si>
  <si>
    <t>Other non-institutions [Member]</t>
  </si>
  <si>
    <t>OtherNonInstitutionsDomain</t>
  </si>
  <si>
    <t>DetailsOfSharesHeldByOtherNonInstitutionsAxis</t>
  </si>
  <si>
    <t>Sub-Total (B)(4)</t>
  </si>
  <si>
    <t>Non-institutions [Member]</t>
  </si>
  <si>
    <t>Total Public Shareholding (B)=(B)(1)+(B)(2)+(B)(3)+(B)(4)</t>
  </si>
  <si>
    <t>Public shareholding [Member]</t>
  </si>
  <si>
    <t>Details of the shareholders acting as persons in Concert for Public</t>
  </si>
  <si>
    <t>Details of Shares which remain unclaimed for Public</t>
  </si>
  <si>
    <t>C</t>
  </si>
  <si>
    <t>Table IV - Statement showing shareholding pattern of the Non Promoter- Non Public shareholder</t>
  </si>
  <si>
    <t>( 1 )</t>
  </si>
  <si>
    <t>Custodian/DR  Holder - Name of DR Holders  (If Available)</t>
  </si>
  <si>
    <t>DRHolder</t>
  </si>
  <si>
    <t>Custodian or DR holder [Member]</t>
  </si>
  <si>
    <t>CustodianOrDRHolderDomain</t>
  </si>
  <si>
    <t>DetailsOfSharesHeldByCustodianOrDRHolderAxis</t>
  </si>
  <si>
    <t>( 2 )</t>
  </si>
  <si>
    <t>Employee Benefit Trust / Employee Welfare Trust under SEBI (Share Based Employee Benefits and Sweat Equity) Regulations, 2021</t>
  </si>
  <si>
    <t>EBT</t>
  </si>
  <si>
    <t>Employee benefits trusts [Member]</t>
  </si>
  <si>
    <t>EmployeeBenefitsTrustsDomain</t>
  </si>
  <si>
    <t>DetailsOfSharesHeldByEmployeeBenefitsTrustsAxis</t>
  </si>
  <si>
    <t>Total NonPromoter- Non Public  Shareholding 
(C)= (C)(1)+(C)(2)</t>
  </si>
  <si>
    <t>Shares held by non-promoter non-public shareholders [Member]</t>
  </si>
  <si>
    <t>Total ( A+B+C2 )</t>
  </si>
  <si>
    <t>Total (A+B+C )</t>
  </si>
  <si>
    <t>Shareholding pattern [Member]</t>
  </si>
  <si>
    <t>Disclosure of notes on shareholding pattern</t>
  </si>
  <si>
    <t>Disclosure of notes in case of promoter holiding in dematerialsed form is less than 100 percentage</t>
  </si>
  <si>
    <t>Disclosure of notes in case of public share holding is less than 25 percentage</t>
  </si>
  <si>
    <t>Disclosure of notes on shareholding pattern for company remarks explanatory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</si>
</sst>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;[Red]0"/>
    <numFmt numFmtId="165" formatCode="0.00;[Red]0.00"/>
    <numFmt numFmtId="166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4506668294322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8" tint="0.59996337778862885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 tint="-0.24994659260841701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indexed="64"/>
      </top>
      <bottom style="thin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9">
    <xf numFmtId="0" fontId="0" fillId="0" borderId="0" xfId="0"/>
    <xf numFmtId="2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0" fillId="4" borderId="9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164" fontId="0" fillId="3" borderId="9" xfId="0" applyNumberFormat="1" applyFill="1" applyBorder="1" applyProtection="1">
      <protection hidden="1"/>
    </xf>
    <xf numFmtId="165" fontId="0" fillId="3" borderId="9" xfId="0" applyNumberFormat="1" applyFill="1" applyBorder="1" applyProtection="1">
      <protection hidden="1"/>
    </xf>
    <xf numFmtId="166" fontId="0" fillId="3" borderId="9" xfId="0" applyNumberFormat="1" applyFill="1" applyBorder="1" applyProtection="1">
      <protection hidden="1"/>
    </xf>
    <xf numFmtId="2" fontId="0" fillId="3" borderId="9" xfId="0" applyNumberFormat="1" applyFill="1" applyBorder="1" applyProtection="1">
      <protection hidden="1"/>
    </xf>
    <xf numFmtId="164" fontId="0" fillId="5" borderId="1" xfId="0" applyNumberFormat="1" applyFill="1" applyBorder="1" applyProtection="1">
      <protection hidden="1"/>
    </xf>
    <xf numFmtId="164" fontId="0" fillId="5" borderId="2" xfId="0" applyNumberFormat="1" applyFill="1" applyBorder="1" applyProtection="1">
      <protection hidden="1"/>
    </xf>
    <xf numFmtId="164" fontId="0" fillId="5" borderId="3" xfId="0" applyNumberFormat="1" applyFill="1" applyBorder="1" applyProtection="1">
      <protection hidden="1"/>
    </xf>
    <xf numFmtId="0" fontId="0" fillId="0" borderId="9" xfId="0" applyBorder="1"/>
    <xf numFmtId="2" fontId="0" fillId="3" borderId="9" xfId="1" applyNumberFormat="1" applyFont="1" applyFill="1" applyBorder="1" applyProtection="1">
      <protection hidden="1"/>
    </xf>
    <xf numFmtId="43" fontId="0" fillId="6" borderId="10" xfId="1" applyFont="1" applyFill="1" applyBorder="1" applyAlignment="1" applyProtection="1">
      <alignment horizontal="right"/>
      <protection hidden="1"/>
    </xf>
    <xf numFmtId="43" fontId="0" fillId="6" borderId="11" xfId="1" applyFont="1" applyFill="1" applyBorder="1" applyAlignment="1" applyProtection="1">
      <alignment horizontal="right"/>
      <protection hidden="1"/>
    </xf>
    <xf numFmtId="43" fontId="0" fillId="6" borderId="12" xfId="1" applyFont="1" applyFill="1" applyBorder="1" applyAlignment="1" applyProtection="1">
      <alignment horizontal="right"/>
      <protection hidden="1"/>
    </xf>
    <xf numFmtId="43" fontId="0" fillId="6" borderId="13" xfId="1" applyFont="1" applyFill="1" applyBorder="1" applyAlignment="1" applyProtection="1">
      <alignment horizontal="right"/>
      <protection hidden="1"/>
    </xf>
    <xf numFmtId="43" fontId="0" fillId="6" borderId="14" xfId="1" applyFont="1" applyFill="1" applyBorder="1" applyAlignment="1" applyProtection="1">
      <alignment horizontal="right"/>
      <protection hidden="1"/>
    </xf>
    <xf numFmtId="164" fontId="0" fillId="5" borderId="10" xfId="0" applyNumberFormat="1" applyFill="1" applyBorder="1" applyProtection="1">
      <protection hidden="1"/>
    </xf>
    <xf numFmtId="164" fontId="0" fillId="5" borderId="15" xfId="0" applyNumberFormat="1" applyFill="1" applyBorder="1" applyProtection="1">
      <protection hidden="1"/>
    </xf>
    <xf numFmtId="164" fontId="0" fillId="5" borderId="11" xfId="0" applyNumberFormat="1" applyFill="1" applyBorder="1" applyProtection="1">
      <protection hidden="1"/>
    </xf>
    <xf numFmtId="0" fontId="2" fillId="0" borderId="9" xfId="0" applyFont="1" applyBorder="1" applyAlignment="1">
      <alignment horizontal="left" wrapText="1" indent="2"/>
    </xf>
    <xf numFmtId="43" fontId="0" fillId="6" borderId="7" xfId="1" applyFont="1" applyFill="1" applyBorder="1" applyAlignment="1" applyProtection="1">
      <alignment horizontal="right"/>
      <protection hidden="1"/>
    </xf>
    <xf numFmtId="164" fontId="0" fillId="5" borderId="13" xfId="0" applyNumberFormat="1" applyFill="1" applyBorder="1" applyProtection="1">
      <protection hidden="1"/>
    </xf>
    <xf numFmtId="164" fontId="0" fillId="5" borderId="0" xfId="0" applyNumberFormat="1" applyFill="1" applyProtection="1">
      <protection hidden="1"/>
    </xf>
    <xf numFmtId="164" fontId="0" fillId="5" borderId="14" xfId="0" applyNumberFormat="1" applyFill="1" applyBorder="1" applyProtection="1">
      <protection hidden="1"/>
    </xf>
    <xf numFmtId="43" fontId="0" fillId="6" borderId="4" xfId="1" applyFont="1" applyFill="1" applyBorder="1" applyAlignment="1" applyProtection="1">
      <alignment horizontal="right"/>
      <protection hidden="1"/>
    </xf>
    <xf numFmtId="43" fontId="0" fillId="6" borderId="6" xfId="1" applyFont="1" applyFill="1" applyBorder="1" applyAlignment="1" applyProtection="1">
      <alignment horizontal="right"/>
      <protection hidden="1"/>
    </xf>
    <xf numFmtId="164" fontId="0" fillId="5" borderId="4" xfId="0" applyNumberFormat="1" applyFill="1" applyBorder="1" applyProtection="1">
      <protection hidden="1"/>
    </xf>
    <xf numFmtId="164" fontId="0" fillId="5" borderId="5" xfId="0" applyNumberFormat="1" applyFill="1" applyBorder="1" applyProtection="1">
      <protection hidden="1"/>
    </xf>
    <xf numFmtId="164" fontId="0" fillId="5" borderId="6" xfId="0" applyNumberFormat="1" applyFill="1" applyBorder="1" applyProtection="1">
      <protection hidden="1"/>
    </xf>
    <xf numFmtId="0" fontId="4" fillId="0" borderId="9" xfId="0" applyFont="1" applyBorder="1"/>
    <xf numFmtId="0" fontId="4" fillId="0" borderId="9" xfId="0" applyFont="1" applyBorder="1" applyAlignment="1">
      <alignment horizontal="right" wrapText="1"/>
    </xf>
    <xf numFmtId="164" fontId="2" fillId="3" borderId="9" xfId="0" applyNumberFormat="1" applyFont="1" applyFill="1" applyBorder="1" applyProtection="1">
      <protection hidden="1"/>
    </xf>
    <xf numFmtId="164" fontId="2" fillId="7" borderId="9" xfId="0" applyNumberFormat="1" applyFont="1" applyFill="1" applyBorder="1" applyProtection="1">
      <protection hidden="1"/>
    </xf>
    <xf numFmtId="165" fontId="2" fillId="3" borderId="9" xfId="0" applyNumberFormat="1" applyFont="1" applyFill="1" applyBorder="1" applyProtection="1">
      <protection hidden="1"/>
    </xf>
    <xf numFmtId="2" fontId="2" fillId="3" borderId="9" xfId="0" applyNumberFormat="1" applyFont="1" applyFill="1" applyBorder="1" applyProtection="1">
      <protection hidden="1"/>
    </xf>
    <xf numFmtId="1" fontId="0" fillId="0" borderId="0" xfId="0" applyNumberFormat="1"/>
    <xf numFmtId="2" fontId="0" fillId="0" borderId="0" xfId="1" applyNumberFormat="1" applyFont="1"/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" fontId="0" fillId="4" borderId="9" xfId="0" applyNumberFormat="1" applyFill="1" applyBorder="1" applyAlignment="1">
      <alignment horizontal="center" vertical="center" wrapText="1"/>
    </xf>
    <xf numFmtId="2" fontId="0" fillId="4" borderId="9" xfId="1" applyNumberFormat="1" applyFont="1" applyFill="1" applyBorder="1" applyAlignment="1">
      <alignment horizontal="center" vertical="center" wrapText="1"/>
    </xf>
    <xf numFmtId="1" fontId="0" fillId="4" borderId="12" xfId="0" applyNumberFormat="1" applyFill="1" applyBorder="1" applyAlignment="1">
      <alignment horizontal="center" vertical="center" wrapText="1"/>
    </xf>
    <xf numFmtId="2" fontId="0" fillId="4" borderId="9" xfId="0" applyNumberForma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4" borderId="8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 wrapText="1"/>
    </xf>
    <xf numFmtId="1" fontId="0" fillId="4" borderId="7" xfId="0" applyNumberForma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1" fontId="2" fillId="8" borderId="17" xfId="0" applyNumberFormat="1" applyFont="1" applyFill="1" applyBorder="1" applyAlignment="1">
      <alignment vertical="center"/>
    </xf>
    <xf numFmtId="2" fontId="2" fillId="8" borderId="17" xfId="1" applyNumberFormat="1" applyFont="1" applyFill="1" applyBorder="1" applyAlignment="1">
      <alignment vertical="center"/>
    </xf>
    <xf numFmtId="2" fontId="2" fillId="8" borderId="17" xfId="0" applyNumberFormat="1" applyFont="1" applyFill="1" applyBorder="1" applyAlignment="1">
      <alignment vertical="center"/>
    </xf>
    <xf numFmtId="1" fontId="2" fillId="8" borderId="18" xfId="0" applyNumberFormat="1" applyFont="1" applyFill="1" applyBorder="1" applyAlignment="1">
      <alignment vertical="center"/>
    </xf>
    <xf numFmtId="1" fontId="2" fillId="8" borderId="19" xfId="0" applyNumberFormat="1" applyFont="1" applyFill="1" applyBorder="1" applyAlignment="1">
      <alignment vertical="center"/>
    </xf>
    <xf numFmtId="49" fontId="0" fillId="0" borderId="20" xfId="0" applyNumberFormat="1" applyBorder="1" applyAlignment="1">
      <alignment horizontal="center" vertical="center"/>
    </xf>
    <xf numFmtId="0" fontId="5" fillId="0" borderId="21" xfId="2" applyBorder="1" applyAlignment="1">
      <alignment horizontal="left" vertical="center" indent="1"/>
    </xf>
    <xf numFmtId="0" fontId="5" fillId="0" borderId="22" xfId="2" applyBorder="1" applyAlignment="1">
      <alignment vertical="center"/>
    </xf>
    <xf numFmtId="1" fontId="0" fillId="9" borderId="23" xfId="0" applyNumberFormat="1" applyFill="1" applyBorder="1" applyAlignment="1" applyProtection="1">
      <alignment horizontal="right" vertical="center"/>
      <protection hidden="1"/>
    </xf>
    <xf numFmtId="1" fontId="0" fillId="9" borderId="20" xfId="0" applyNumberFormat="1" applyFill="1" applyBorder="1" applyProtection="1">
      <protection hidden="1"/>
    </xf>
    <xf numFmtId="164" fontId="0" fillId="9" borderId="20" xfId="0" applyNumberFormat="1" applyFill="1" applyBorder="1" applyProtection="1">
      <protection hidden="1"/>
    </xf>
    <xf numFmtId="165" fontId="0" fillId="9" borderId="20" xfId="1" applyNumberFormat="1" applyFont="1" applyFill="1" applyBorder="1" applyProtection="1">
      <protection hidden="1"/>
    </xf>
    <xf numFmtId="2" fontId="0" fillId="9" borderId="20" xfId="1" applyNumberFormat="1" applyFont="1" applyFill="1" applyBorder="1" applyProtection="1">
      <protection hidden="1"/>
    </xf>
    <xf numFmtId="165" fontId="0" fillId="9" borderId="20" xfId="0" applyNumberFormat="1" applyFill="1" applyBorder="1" applyProtection="1">
      <protection hidden="1"/>
    </xf>
    <xf numFmtId="1" fontId="0" fillId="9" borderId="20" xfId="1" applyNumberFormat="1" applyFont="1" applyFill="1" applyBorder="1" applyProtection="1">
      <protection hidden="1"/>
    </xf>
    <xf numFmtId="165" fontId="0" fillId="9" borderId="20" xfId="0" applyNumberFormat="1" applyFill="1" applyBorder="1" applyAlignment="1" applyProtection="1">
      <alignment horizontal="right"/>
      <protection hidden="1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5" fillId="0" borderId="27" xfId="2" applyBorder="1" applyAlignment="1">
      <alignment horizontal="left" vertical="center" indent="1"/>
    </xf>
    <xf numFmtId="2" fontId="0" fillId="9" borderId="20" xfId="1" applyNumberFormat="1" applyFont="1" applyFill="1" applyBorder="1" applyProtection="1">
      <protection locked="0"/>
    </xf>
    <xf numFmtId="0" fontId="0" fillId="9" borderId="13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4" xfId="0" applyFill="1" applyBorder="1" applyAlignment="1">
      <alignment horizontal="center"/>
    </xf>
    <xf numFmtId="1" fontId="0" fillId="9" borderId="20" xfId="0" applyNumberFormat="1" applyFill="1" applyBorder="1" applyAlignment="1" applyProtection="1">
      <alignment horizontal="right" vertical="center"/>
      <protection hidden="1"/>
    </xf>
    <xf numFmtId="0" fontId="0" fillId="9" borderId="20" xfId="0" applyFill="1" applyBorder="1" applyProtection="1">
      <protection hidden="1"/>
    </xf>
    <xf numFmtId="49" fontId="0" fillId="0" borderId="28" xfId="0" applyNumberFormat="1" applyBorder="1" applyAlignment="1">
      <alignment horizontal="center" vertical="center"/>
    </xf>
    <xf numFmtId="0" fontId="5" fillId="0" borderId="29" xfId="2" applyBorder="1" applyAlignment="1">
      <alignment horizontal="left" vertical="center" indent="1"/>
    </xf>
    <xf numFmtId="1" fontId="0" fillId="9" borderId="28" xfId="0" applyNumberFormat="1" applyFill="1" applyBorder="1" applyProtection="1">
      <protection hidden="1"/>
    </xf>
    <xf numFmtId="164" fontId="0" fillId="9" borderId="28" xfId="0" applyNumberFormat="1" applyFill="1" applyBorder="1" applyProtection="1">
      <protection hidden="1"/>
    </xf>
    <xf numFmtId="165" fontId="0" fillId="9" borderId="28" xfId="1" applyNumberFormat="1" applyFont="1" applyFill="1" applyBorder="1" applyProtection="1">
      <protection hidden="1"/>
    </xf>
    <xf numFmtId="165" fontId="0" fillId="9" borderId="28" xfId="0" applyNumberFormat="1" applyFill="1" applyBorder="1" applyProtection="1">
      <protection hidden="1"/>
    </xf>
    <xf numFmtId="165" fontId="0" fillId="9" borderId="28" xfId="0" applyNumberFormat="1" applyFill="1" applyBorder="1" applyAlignment="1" applyProtection="1">
      <alignment horizontal="right"/>
      <protection hidden="1"/>
    </xf>
    <xf numFmtId="0" fontId="2" fillId="4" borderId="9" xfId="0" applyFont="1" applyFill="1" applyBorder="1" applyAlignment="1">
      <alignment horizontal="right"/>
    </xf>
    <xf numFmtId="1" fontId="0" fillId="3" borderId="9" xfId="0" applyNumberFormat="1" applyFill="1" applyBorder="1" applyProtection="1">
      <protection hidden="1"/>
    </xf>
    <xf numFmtId="0" fontId="0" fillId="3" borderId="9" xfId="0" applyFill="1" applyBorder="1" applyProtection="1">
      <protection hidden="1"/>
    </xf>
    <xf numFmtId="165" fontId="0" fillId="7" borderId="9" xfId="1" applyNumberFormat="1" applyFont="1" applyFill="1" applyBorder="1" applyProtection="1">
      <protection hidden="1"/>
    </xf>
    <xf numFmtId="165" fontId="0" fillId="3" borderId="9" xfId="1" applyNumberFormat="1" applyFont="1" applyFill="1" applyBorder="1" applyProtection="1">
      <protection hidden="1"/>
    </xf>
    <xf numFmtId="165" fontId="0" fillId="7" borderId="9" xfId="0" applyNumberFormat="1" applyFill="1" applyBorder="1" applyProtection="1">
      <protection hidden="1"/>
    </xf>
    <xf numFmtId="165" fontId="0" fillId="9" borderId="9" xfId="0" applyNumberFormat="1" applyFill="1" applyBorder="1" applyAlignment="1" applyProtection="1">
      <alignment horizontal="right"/>
      <protection hidden="1"/>
    </xf>
    <xf numFmtId="165" fontId="0" fillId="9" borderId="9" xfId="0" applyNumberFormat="1" applyFill="1" applyBorder="1" applyProtection="1">
      <protection hidden="1"/>
    </xf>
    <xf numFmtId="0" fontId="0" fillId="5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4" xfId="0" applyFill="1" applyBorder="1" applyAlignment="1">
      <alignment horizontal="center"/>
    </xf>
    <xf numFmtId="49" fontId="2" fillId="0" borderId="23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1" fontId="2" fillId="8" borderId="2" xfId="0" applyNumberFormat="1" applyFont="1" applyFill="1" applyBorder="1" applyAlignment="1">
      <alignment vertical="center"/>
    </xf>
    <xf numFmtId="2" fontId="2" fillId="8" borderId="2" xfId="1" applyNumberFormat="1" applyFont="1" applyFill="1" applyBorder="1" applyAlignment="1">
      <alignment vertical="center"/>
    </xf>
    <xf numFmtId="2" fontId="2" fillId="8" borderId="2" xfId="0" applyNumberFormat="1" applyFont="1" applyFill="1" applyBorder="1" applyAlignment="1">
      <alignment vertical="center"/>
    </xf>
    <xf numFmtId="1" fontId="2" fillId="8" borderId="3" xfId="0" applyNumberFormat="1" applyFont="1" applyFill="1" applyBorder="1" applyAlignment="1">
      <alignment vertical="center"/>
    </xf>
    <xf numFmtId="0" fontId="5" fillId="0" borderId="30" xfId="2" applyBorder="1" applyAlignment="1">
      <alignment horizontal="left" vertical="center" wrapText="1" indent="1"/>
    </xf>
    <xf numFmtId="0" fontId="0" fillId="9" borderId="23" xfId="0" applyFill="1" applyBorder="1" applyAlignment="1" applyProtection="1">
      <alignment horizontal="right" vertical="center"/>
      <protection hidden="1"/>
    </xf>
    <xf numFmtId="165" fontId="0" fillId="9" borderId="23" xfId="1" applyNumberFormat="1" applyFont="1" applyFill="1" applyBorder="1" applyProtection="1">
      <protection hidden="1"/>
    </xf>
    <xf numFmtId="165" fontId="0" fillId="9" borderId="23" xfId="1" applyNumberFormat="1" applyFont="1" applyFill="1" applyBorder="1" applyAlignment="1" applyProtection="1">
      <alignment horizontal="right" vertical="center"/>
      <protection hidden="1"/>
    </xf>
    <xf numFmtId="165" fontId="0" fillId="9" borderId="23" xfId="0" applyNumberFormat="1" applyFill="1" applyBorder="1" applyProtection="1">
      <protection hidden="1"/>
    </xf>
    <xf numFmtId="165" fontId="0" fillId="9" borderId="23" xfId="0" applyNumberFormat="1" applyFill="1" applyBorder="1" applyAlignment="1" applyProtection="1">
      <alignment horizontal="right"/>
      <protection hidden="1"/>
    </xf>
    <xf numFmtId="0" fontId="5" fillId="0" borderId="31" xfId="2" applyBorder="1" applyAlignment="1">
      <alignment horizontal="left" vertical="center" indent="1"/>
    </xf>
    <xf numFmtId="0" fontId="0" fillId="9" borderId="20" xfId="0" applyFill="1" applyBorder="1" applyAlignment="1" applyProtection="1">
      <alignment horizontal="right" vertical="center"/>
      <protection hidden="1"/>
    </xf>
    <xf numFmtId="165" fontId="0" fillId="9" borderId="20" xfId="1" applyNumberFormat="1" applyFont="1" applyFill="1" applyBorder="1" applyAlignment="1" applyProtection="1">
      <alignment horizontal="right" vertical="center"/>
      <protection hidden="1"/>
    </xf>
    <xf numFmtId="0" fontId="0" fillId="0" borderId="28" xfId="0" applyBorder="1" applyAlignment="1">
      <alignment horizontal="center" vertical="center"/>
    </xf>
    <xf numFmtId="0" fontId="5" fillId="0" borderId="32" xfId="2" applyBorder="1" applyAlignment="1">
      <alignment horizontal="left" vertical="center" indent="1"/>
    </xf>
    <xf numFmtId="1" fontId="0" fillId="9" borderId="28" xfId="0" applyNumberFormat="1" applyFill="1" applyBorder="1" applyAlignment="1" applyProtection="1">
      <alignment horizontal="right" vertical="center"/>
      <protection hidden="1"/>
    </xf>
    <xf numFmtId="0" fontId="0" fillId="9" borderId="28" xfId="0" applyFill="1" applyBorder="1" applyAlignment="1" applyProtection="1">
      <alignment horizontal="right" vertical="center"/>
      <protection hidden="1"/>
    </xf>
    <xf numFmtId="165" fontId="0" fillId="9" borderId="28" xfId="1" applyNumberFormat="1" applyFont="1" applyFill="1" applyBorder="1" applyAlignment="1" applyProtection="1">
      <alignment horizontal="right" vertical="center"/>
      <protection hidden="1"/>
    </xf>
    <xf numFmtId="1" fontId="0" fillId="9" borderId="9" xfId="0" applyNumberFormat="1" applyFill="1" applyBorder="1" applyProtection="1">
      <protection hidden="1"/>
    </xf>
    <xf numFmtId="0" fontId="0" fillId="9" borderId="9" xfId="0" applyFill="1" applyBorder="1" applyProtection="1">
      <protection hidden="1"/>
    </xf>
    <xf numFmtId="2" fontId="0" fillId="9" borderId="9" xfId="0" applyNumberFormat="1" applyFill="1" applyBorder="1" applyProtection="1">
      <protection hidden="1"/>
    </xf>
    <xf numFmtId="1" fontId="0" fillId="7" borderId="9" xfId="0" applyNumberFormat="1" applyFill="1" applyBorder="1" applyProtection="1">
      <protection hidden="1"/>
    </xf>
    <xf numFmtId="0" fontId="2" fillId="4" borderId="9" xfId="0" applyFont="1" applyFill="1" applyBorder="1" applyAlignment="1">
      <alignment horizontal="right"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23" xfId="0" applyBorder="1"/>
    <xf numFmtId="0" fontId="5" fillId="0" borderId="0" xfId="2" applyAlignment="1">
      <alignment horizontal="left" vertical="center" indent="1"/>
    </xf>
    <xf numFmtId="49" fontId="3" fillId="2" borderId="20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1" fontId="6" fillId="2" borderId="34" xfId="0" applyNumberFormat="1" applyFont="1" applyFill="1" applyBorder="1" applyAlignment="1">
      <alignment vertical="center"/>
    </xf>
    <xf numFmtId="1" fontId="3" fillId="2" borderId="34" xfId="0" applyNumberFormat="1" applyFont="1" applyFill="1" applyBorder="1" applyAlignment="1">
      <alignment vertical="center" wrapText="1"/>
    </xf>
    <xf numFmtId="1" fontId="3" fillId="2" borderId="34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8" borderId="24" xfId="0" applyFont="1" applyFill="1" applyBorder="1" applyAlignment="1">
      <alignment horizontal="left" vertical="center"/>
    </xf>
    <xf numFmtId="0" fontId="2" fillId="8" borderId="25" xfId="0" applyFont="1" applyFill="1" applyBorder="1" applyAlignment="1">
      <alignment horizontal="left" vertical="center"/>
    </xf>
    <xf numFmtId="0" fontId="2" fillId="8" borderId="26" xfId="0" applyFont="1" applyFill="1" applyBorder="1" applyAlignment="1">
      <alignment horizontal="left" vertical="center"/>
    </xf>
    <xf numFmtId="0" fontId="5" fillId="0" borderId="30" xfId="2" applyBorder="1" applyAlignment="1">
      <alignment horizontal="left" vertical="center" indent="1"/>
    </xf>
    <xf numFmtId="1" fontId="0" fillId="10" borderId="20" xfId="0" applyNumberFormat="1" applyFill="1" applyBorder="1" applyAlignment="1" applyProtection="1">
      <alignment horizontal="right"/>
      <protection locked="0"/>
    </xf>
    <xf numFmtId="164" fontId="0" fillId="10" borderId="20" xfId="0" applyNumberFormat="1" applyFill="1" applyBorder="1" applyAlignment="1" applyProtection="1">
      <alignment horizontal="right"/>
      <protection locked="0"/>
    </xf>
    <xf numFmtId="164" fontId="0" fillId="9" borderId="20" xfId="0" applyNumberFormat="1" applyFill="1" applyBorder="1" applyAlignment="1" applyProtection="1">
      <alignment horizontal="right" vertical="center"/>
      <protection hidden="1"/>
    </xf>
    <xf numFmtId="165" fontId="0" fillId="9" borderId="20" xfId="1" applyNumberFormat="1" applyFont="1" applyFill="1" applyBorder="1"/>
    <xf numFmtId="164" fontId="0" fillId="10" borderId="20" xfId="0" applyNumberFormat="1" applyFill="1" applyBorder="1" applyAlignment="1" applyProtection="1">
      <alignment horizontal="right"/>
      <protection locked="0" hidden="1"/>
    </xf>
    <xf numFmtId="165" fontId="0" fillId="9" borderId="20" xfId="0" applyNumberFormat="1" applyFill="1" applyBorder="1"/>
    <xf numFmtId="1" fontId="0" fillId="6" borderId="24" xfId="0" applyNumberFormat="1" applyFill="1" applyBorder="1" applyAlignment="1" applyProtection="1">
      <alignment horizontal="center" vertical="center"/>
      <protection hidden="1"/>
    </xf>
    <xf numFmtId="1" fontId="0" fillId="6" borderId="26" xfId="0" applyNumberFormat="1" applyFill="1" applyBorder="1" applyAlignment="1" applyProtection="1">
      <alignment horizontal="center" vertical="center"/>
      <protection hidden="1"/>
    </xf>
    <xf numFmtId="1" fontId="0" fillId="6" borderId="13" xfId="0" applyNumberFormat="1" applyFill="1" applyBorder="1" applyAlignment="1" applyProtection="1">
      <alignment horizontal="center" vertical="center"/>
      <protection hidden="1"/>
    </xf>
    <xf numFmtId="1" fontId="0" fillId="6" borderId="14" xfId="0" applyNumberFormat="1" applyFill="1" applyBorder="1" applyAlignment="1" applyProtection="1">
      <alignment horizontal="center" vertical="center"/>
      <protection hidden="1"/>
    </xf>
    <xf numFmtId="0" fontId="5" fillId="0" borderId="35" xfId="2" applyFill="1" applyBorder="1" applyAlignment="1">
      <alignment horizontal="left" vertical="center" indent="1"/>
    </xf>
    <xf numFmtId="0" fontId="5" fillId="0" borderId="0" xfId="2" applyAlignment="1" applyProtection="1">
      <alignment horizontal="left" vertical="center" indent="1"/>
    </xf>
    <xf numFmtId="0" fontId="0" fillId="11" borderId="20" xfId="0" applyFill="1" applyBorder="1" applyAlignment="1">
      <alignment horizontal="center"/>
    </xf>
    <xf numFmtId="0" fontId="5" fillId="0" borderId="0" xfId="2" applyAlignment="1" applyProtection="1">
      <alignment horizontal="left" indent="1"/>
    </xf>
    <xf numFmtId="165" fontId="0" fillId="7" borderId="9" xfId="1" applyNumberFormat="1" applyFont="1" applyFill="1" applyBorder="1"/>
    <xf numFmtId="1" fontId="0" fillId="3" borderId="9" xfId="0" applyNumberFormat="1" applyFill="1" applyBorder="1" applyAlignment="1" applyProtection="1">
      <alignment horizontal="right"/>
      <protection hidden="1"/>
    </xf>
    <xf numFmtId="165" fontId="0" fillId="7" borderId="9" xfId="0" applyNumberFormat="1" applyFill="1" applyBorder="1"/>
    <xf numFmtId="165" fontId="0" fillId="9" borderId="9" xfId="0" applyNumberFormat="1" applyFill="1" applyBorder="1" applyAlignment="1" applyProtection="1">
      <alignment horizontal="right" vertical="center"/>
      <protection hidden="1"/>
    </xf>
    <xf numFmtId="1" fontId="0" fillId="6" borderId="36" xfId="0" applyNumberFormat="1" applyFill="1" applyBorder="1" applyAlignment="1" applyProtection="1">
      <alignment horizontal="center" vertical="center"/>
      <protection hidden="1"/>
    </xf>
    <xf numFmtId="1" fontId="0" fillId="6" borderId="37" xfId="0" applyNumberFormat="1" applyFill="1" applyBorder="1" applyAlignment="1" applyProtection="1">
      <alignment horizontal="center" vertical="center"/>
      <protection hidden="1"/>
    </xf>
    <xf numFmtId="0" fontId="2" fillId="8" borderId="13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8" borderId="14" xfId="0" applyFont="1" applyFill="1" applyBorder="1" applyAlignment="1">
      <alignment horizontal="left" vertical="center"/>
    </xf>
    <xf numFmtId="0" fontId="5" fillId="0" borderId="38" xfId="2" applyBorder="1" applyAlignment="1" applyProtection="1">
      <alignment horizontal="left" vertical="center" indent="1"/>
    </xf>
    <xf numFmtId="0" fontId="5" fillId="0" borderId="33" xfId="2" applyBorder="1" applyAlignment="1" applyProtection="1">
      <alignment horizontal="left" vertical="center" indent="1"/>
    </xf>
    <xf numFmtId="0" fontId="5" fillId="0" borderId="39" xfId="2" applyBorder="1" applyAlignment="1" applyProtection="1">
      <alignment horizontal="left" vertical="center" indent="1"/>
    </xf>
    <xf numFmtId="0" fontId="0" fillId="11" borderId="20" xfId="0" applyFill="1" applyBorder="1" applyAlignment="1">
      <alignment horizontal="center" vertical="center"/>
    </xf>
    <xf numFmtId="0" fontId="5" fillId="0" borderId="31" xfId="2" applyBorder="1" applyAlignment="1">
      <alignment horizontal="left" vertical="center" wrapText="1" indent="1"/>
    </xf>
    <xf numFmtId="0" fontId="5" fillId="0" borderId="0" xfId="2" applyFill="1" applyAlignment="1" applyProtection="1">
      <alignment horizontal="left" vertical="center" indent="1"/>
    </xf>
    <xf numFmtId="1" fontId="0" fillId="3" borderId="9" xfId="0" applyNumberFormat="1" applyFill="1" applyBorder="1"/>
    <xf numFmtId="165" fontId="0" fillId="9" borderId="9" xfId="1" applyNumberFormat="1" applyFont="1" applyFill="1" applyBorder="1" applyAlignment="1" applyProtection="1">
      <alignment horizontal="right" vertical="center"/>
      <protection hidden="1"/>
    </xf>
    <xf numFmtId="49" fontId="0" fillId="0" borderId="40" xfId="0" applyNumberFormat="1" applyBorder="1" applyAlignment="1">
      <alignment horizontal="center" vertical="center"/>
    </xf>
    <xf numFmtId="0" fontId="5" fillId="0" borderId="41" xfId="2" applyBorder="1" applyAlignment="1">
      <alignment horizontal="left" vertical="center" wrapText="1" indent="1"/>
    </xf>
    <xf numFmtId="0" fontId="5" fillId="0" borderId="14" xfId="2" applyFill="1" applyBorder="1" applyAlignment="1">
      <alignment horizontal="left" vertical="center" wrapText="1" indent="1"/>
    </xf>
    <xf numFmtId="1" fontId="0" fillId="10" borderId="22" xfId="0" applyNumberFormat="1" applyFill="1" applyBorder="1" applyAlignment="1" applyProtection="1">
      <alignment horizontal="right"/>
      <protection locked="0"/>
    </xf>
    <xf numFmtId="1" fontId="0" fillId="9" borderId="20" xfId="0" applyNumberFormat="1" applyFill="1" applyBorder="1" applyAlignment="1" applyProtection="1">
      <alignment horizontal="right"/>
      <protection hidden="1"/>
    </xf>
    <xf numFmtId="165" fontId="0" fillId="9" borderId="20" xfId="1" applyNumberFormat="1" applyFont="1" applyFill="1" applyBorder="1" applyAlignment="1"/>
    <xf numFmtId="49" fontId="0" fillId="0" borderId="42" xfId="0" applyNumberFormat="1" applyBorder="1" applyAlignment="1">
      <alignment horizontal="center" vertical="center"/>
    </xf>
    <xf numFmtId="0" fontId="5" fillId="0" borderId="43" xfId="2" applyFill="1" applyBorder="1" applyAlignment="1" applyProtection="1">
      <alignment horizontal="left" vertical="center" indent="1"/>
    </xf>
    <xf numFmtId="0" fontId="0" fillId="0" borderId="14" xfId="0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5" fillId="0" borderId="45" xfId="2" applyBorder="1" applyAlignment="1" applyProtection="1">
      <alignment horizontal="left" vertical="center" wrapText="1" indent="1"/>
    </xf>
    <xf numFmtId="1" fontId="0" fillId="9" borderId="46" xfId="0" applyNumberFormat="1" applyFill="1" applyBorder="1" applyAlignment="1" applyProtection="1">
      <alignment horizontal="right"/>
      <protection hidden="1"/>
    </xf>
    <xf numFmtId="165" fontId="0" fillId="9" borderId="46" xfId="1" applyNumberFormat="1" applyFont="1" applyFill="1" applyBorder="1" applyAlignment="1"/>
    <xf numFmtId="1" fontId="0" fillId="9" borderId="46" xfId="0" applyNumberFormat="1" applyFill="1" applyBorder="1" applyAlignment="1" applyProtection="1">
      <alignment horizontal="right" vertical="center"/>
      <protection hidden="1"/>
    </xf>
    <xf numFmtId="0" fontId="0" fillId="9" borderId="46" xfId="0" applyFill="1" applyBorder="1" applyAlignment="1" applyProtection="1">
      <alignment horizontal="right" vertical="center"/>
      <protection hidden="1"/>
    </xf>
    <xf numFmtId="165" fontId="0" fillId="9" borderId="46" xfId="0" applyNumberFormat="1" applyFill="1" applyBorder="1"/>
    <xf numFmtId="165" fontId="0" fillId="9" borderId="46" xfId="0" applyNumberFormat="1" applyFill="1" applyBorder="1" applyAlignment="1" applyProtection="1">
      <alignment horizontal="right"/>
      <protection hidden="1"/>
    </xf>
    <xf numFmtId="0" fontId="2" fillId="8" borderId="13" xfId="0" applyFont="1" applyFill="1" applyBorder="1" applyAlignment="1">
      <alignment vertical="center"/>
    </xf>
    <xf numFmtId="0" fontId="2" fillId="8" borderId="47" xfId="0" applyFont="1" applyFill="1" applyBorder="1" applyAlignment="1">
      <alignment vertical="center"/>
    </xf>
    <xf numFmtId="1" fontId="2" fillId="8" borderId="47" xfId="0" applyNumberFormat="1" applyFont="1" applyFill="1" applyBorder="1" applyAlignment="1">
      <alignment vertical="center"/>
    </xf>
    <xf numFmtId="2" fontId="2" fillId="8" borderId="47" xfId="1" applyNumberFormat="1" applyFont="1" applyFill="1" applyBorder="1" applyAlignment="1">
      <alignment vertical="center"/>
    </xf>
    <xf numFmtId="2" fontId="2" fillId="8" borderId="47" xfId="0" applyNumberFormat="1" applyFont="1" applyFill="1" applyBorder="1" applyAlignment="1">
      <alignment vertical="center"/>
    </xf>
    <xf numFmtId="0" fontId="2" fillId="8" borderId="37" xfId="0" applyFont="1" applyFill="1" applyBorder="1" applyAlignment="1">
      <alignment vertical="center"/>
    </xf>
    <xf numFmtId="0" fontId="5" fillId="0" borderId="48" xfId="2" applyBorder="1" applyAlignment="1">
      <alignment horizontal="left" vertical="center" wrapText="1" indent="1"/>
    </xf>
    <xf numFmtId="165" fontId="0" fillId="9" borderId="20" xfId="1" applyNumberFormat="1" applyFont="1" applyFill="1" applyBorder="1" applyAlignment="1" applyProtection="1">
      <alignment horizontal="right"/>
      <protection hidden="1"/>
    </xf>
    <xf numFmtId="0" fontId="5" fillId="0" borderId="35" xfId="2" applyBorder="1" applyAlignment="1">
      <alignment horizontal="left" vertical="center" wrapText="1" indent="1"/>
    </xf>
    <xf numFmtId="165" fontId="0" fillId="7" borderId="9" xfId="1" applyNumberFormat="1" applyFont="1" applyFill="1" applyBorder="1" applyAlignment="1"/>
    <xf numFmtId="165" fontId="0" fillId="7" borderId="9" xfId="1" applyNumberFormat="1" applyFont="1" applyFill="1" applyBorder="1" applyAlignment="1" applyProtection="1">
      <alignment horizontal="right"/>
      <protection hidden="1"/>
    </xf>
    <xf numFmtId="1" fontId="0" fillId="9" borderId="9" xfId="0" applyNumberFormat="1" applyFill="1" applyBorder="1" applyAlignment="1" applyProtection="1">
      <alignment horizontal="right"/>
      <protection hidden="1"/>
    </xf>
    <xf numFmtId="0" fontId="2" fillId="11" borderId="36" xfId="0" applyFont="1" applyFill="1" applyBorder="1" applyAlignment="1">
      <alignment wrapText="1"/>
    </xf>
    <xf numFmtId="0" fontId="5" fillId="0" borderId="49" xfId="2" applyBorder="1" applyAlignment="1">
      <alignment horizontal="left" vertical="center" indent="1"/>
    </xf>
    <xf numFmtId="0" fontId="0" fillId="0" borderId="49" xfId="0" applyBorder="1"/>
    <xf numFmtId="1" fontId="0" fillId="0" borderId="49" xfId="0" applyNumberFormat="1" applyBorder="1"/>
    <xf numFmtId="1" fontId="0" fillId="0" borderId="50" xfId="0" applyNumberFormat="1" applyBorder="1"/>
    <xf numFmtId="1" fontId="0" fillId="0" borderId="51" xfId="0" applyNumberFormat="1" applyBorder="1"/>
    <xf numFmtId="0" fontId="2" fillId="11" borderId="33" xfId="0" applyFont="1" applyFill="1" applyBorder="1" applyAlignment="1">
      <alignment wrapText="1"/>
    </xf>
    <xf numFmtId="1" fontId="0" fillId="0" borderId="47" xfId="0" applyNumberFormat="1" applyBorder="1"/>
    <xf numFmtId="1" fontId="0" fillId="0" borderId="37" xfId="0" applyNumberFormat="1" applyBorder="1"/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49" fontId="2" fillId="0" borderId="20" xfId="0" applyNumberFormat="1" applyFont="1" applyBorder="1"/>
    <xf numFmtId="0" fontId="5" fillId="8" borderId="0" xfId="2" applyFill="1" applyAlignment="1">
      <alignment horizontal="left" vertical="center" wrapText="1" indent="1"/>
    </xf>
    <xf numFmtId="165" fontId="0" fillId="6" borderId="20" xfId="1" applyNumberFormat="1" applyFont="1" applyFill="1" applyBorder="1" applyAlignment="1" applyProtection="1">
      <alignment horizontal="right"/>
      <protection hidden="1"/>
    </xf>
    <xf numFmtId="43" fontId="0" fillId="6" borderId="20" xfId="1" applyFont="1" applyFill="1" applyBorder="1" applyAlignment="1" applyProtection="1">
      <alignment horizontal="right"/>
      <protection hidden="1"/>
    </xf>
    <xf numFmtId="0" fontId="0" fillId="6" borderId="24" xfId="0" applyFill="1" applyBorder="1" applyAlignment="1" applyProtection="1">
      <alignment horizontal="right"/>
      <protection hidden="1"/>
    </xf>
    <xf numFmtId="0" fontId="0" fillId="6" borderId="26" xfId="0" applyFill="1" applyBorder="1" applyAlignment="1" applyProtection="1">
      <alignment horizontal="right"/>
      <protection hidden="1"/>
    </xf>
    <xf numFmtId="0" fontId="5" fillId="8" borderId="0" xfId="2" applyFill="1" applyAlignment="1">
      <alignment wrapText="1"/>
    </xf>
    <xf numFmtId="165" fontId="0" fillId="9" borderId="20" xfId="1" applyNumberFormat="1" applyFont="1" applyFill="1" applyBorder="1" applyAlignment="1">
      <alignment horizontal="right"/>
    </xf>
    <xf numFmtId="165" fontId="0" fillId="9" borderId="20" xfId="0" applyNumberFormat="1" applyFill="1" applyBorder="1" applyAlignment="1">
      <alignment horizontal="right"/>
    </xf>
    <xf numFmtId="0" fontId="0" fillId="6" borderId="13" xfId="0" applyFill="1" applyBorder="1" applyAlignment="1" applyProtection="1">
      <alignment horizontal="right"/>
      <protection hidden="1"/>
    </xf>
    <xf numFmtId="0" fontId="0" fillId="6" borderId="14" xfId="0" applyFill="1" applyBorder="1" applyAlignment="1" applyProtection="1">
      <alignment horizontal="right"/>
      <protection hidden="1"/>
    </xf>
    <xf numFmtId="0" fontId="2" fillId="4" borderId="20" xfId="0" applyFont="1" applyFill="1" applyBorder="1" applyAlignment="1">
      <alignment horizontal="right" wrapText="1"/>
    </xf>
    <xf numFmtId="1" fontId="0" fillId="3" borderId="20" xfId="0" applyNumberFormat="1" applyFill="1" applyBorder="1" applyAlignment="1" applyProtection="1">
      <alignment horizontal="right"/>
      <protection hidden="1"/>
    </xf>
    <xf numFmtId="2" fontId="2" fillId="3" borderId="20" xfId="0" applyNumberFormat="1" applyFont="1" applyFill="1" applyBorder="1" applyAlignment="1" applyProtection="1">
      <alignment horizontal="right"/>
      <protection hidden="1"/>
    </xf>
    <xf numFmtId="1" fontId="2" fillId="3" borderId="20" xfId="0" applyNumberFormat="1" applyFont="1" applyFill="1" applyBorder="1" applyAlignment="1" applyProtection="1">
      <alignment horizontal="right"/>
      <protection hidden="1"/>
    </xf>
    <xf numFmtId="0" fontId="2" fillId="4" borderId="20" xfId="0" applyFont="1" applyFill="1" applyBorder="1" applyAlignment="1">
      <alignment horizontal="right"/>
    </xf>
    <xf numFmtId="165" fontId="0" fillId="7" borderId="20" xfId="1" applyNumberFormat="1" applyFont="1" applyFill="1" applyBorder="1" applyAlignment="1">
      <alignment horizontal="right"/>
    </xf>
    <xf numFmtId="2" fontId="0" fillId="3" borderId="20" xfId="0" applyNumberFormat="1" applyFill="1" applyBorder="1" applyAlignment="1" applyProtection="1">
      <alignment horizontal="right"/>
      <protection hidden="1"/>
    </xf>
    <xf numFmtId="165" fontId="0" fillId="7" borderId="20" xfId="0" applyNumberFormat="1" applyFill="1" applyBorder="1" applyAlignment="1">
      <alignment horizontal="right"/>
    </xf>
    <xf numFmtId="0" fontId="0" fillId="6" borderId="36" xfId="0" applyFill="1" applyBorder="1" applyAlignment="1" applyProtection="1">
      <alignment horizontal="right"/>
      <protection hidden="1"/>
    </xf>
    <xf numFmtId="0" fontId="0" fillId="6" borderId="37" xfId="0" applyFill="1" applyBorder="1" applyAlignment="1" applyProtection="1">
      <alignment horizontal="right"/>
      <protection hidden="1"/>
    </xf>
    <xf numFmtId="165" fontId="0" fillId="7" borderId="20" xfId="1" applyNumberFormat="1" applyFont="1" applyFill="1" applyBorder="1" applyAlignment="1" applyProtection="1">
      <alignment horizontal="right"/>
      <protection hidden="1"/>
    </xf>
    <xf numFmtId="43" fontId="0" fillId="7" borderId="20" xfId="1" applyFont="1" applyFill="1" applyBorder="1" applyAlignment="1" applyProtection="1">
      <alignment horizontal="right"/>
      <protection hidden="1"/>
    </xf>
    <xf numFmtId="0" fontId="3" fillId="4" borderId="52" xfId="0" applyFont="1" applyFill="1" applyBorder="1" applyAlignment="1">
      <alignment horizontal="right" vertical="center" indent="2"/>
    </xf>
    <xf numFmtId="0" fontId="3" fillId="4" borderId="53" xfId="0" applyFont="1" applyFill="1" applyBorder="1" applyAlignment="1">
      <alignment horizontal="right" vertical="center" indent="2"/>
    </xf>
    <xf numFmtId="0" fontId="3" fillId="4" borderId="54" xfId="0" applyFont="1" applyFill="1" applyBorder="1" applyAlignment="1">
      <alignment horizontal="right" vertical="center" indent="2"/>
    </xf>
    <xf numFmtId="0" fontId="2" fillId="11" borderId="52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/>
    </xf>
    <xf numFmtId="1" fontId="2" fillId="4" borderId="52" xfId="0" applyNumberFormat="1" applyFont="1" applyFill="1" applyBorder="1" applyAlignment="1">
      <alignment vertical="center"/>
    </xf>
    <xf numFmtId="0" fontId="2" fillId="4" borderId="53" xfId="0" applyFont="1" applyFill="1" applyBorder="1" applyAlignment="1">
      <alignment vertical="center"/>
    </xf>
    <xf numFmtId="1" fontId="2" fillId="4" borderId="53" xfId="0" applyNumberFormat="1" applyFont="1" applyFill="1" applyBorder="1" applyAlignment="1">
      <alignment vertical="center"/>
    </xf>
    <xf numFmtId="4" fontId="0" fillId="4" borderId="53" xfId="0" applyNumberFormat="1" applyFill="1" applyBorder="1" applyAlignment="1">
      <alignment horizontal="center" vertical="center"/>
    </xf>
    <xf numFmtId="4" fontId="0" fillId="4" borderId="54" xfId="0" applyNumberFormat="1" applyFill="1" applyBorder="1" applyAlignment="1">
      <alignment horizontal="center" vertical="center"/>
    </xf>
    <xf numFmtId="0" fontId="2" fillId="10" borderId="52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Finance\Radhika\Radhika\KCP%20Board%20Mtg\stock%20exchange%20correspondence\BSE\shareholding%20patern-bse-online%20filing\JUN24\SHP_300624.xlsm" TargetMode="External"/><Relationship Id="rId1" Type="http://schemas.openxmlformats.org/officeDocument/2006/relationships/externalLinkPath" Target="/Users/Finance/Radhika/Radhika/KCP%20Board%20Mtg/stock%20exchange%20correspondence/BSE/shareholding%20patern-bse-online%20filing/JUN24/SHP_3006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GeneralInfo"/>
      <sheetName val="Declaration"/>
      <sheetName val="Summary"/>
      <sheetName val="Shareholding Pattern"/>
      <sheetName val="IndHUF"/>
      <sheetName val="SBO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Bodies Corporate"/>
      <sheetName val="Foreign Companies"/>
      <sheetName val="Foreign Nationals"/>
      <sheetName val="Non Resident Indians (NRIs)"/>
      <sheetName val="Investor Education"/>
      <sheetName val="Trusts where any person"/>
      <sheetName val="Relatives of promoters"/>
      <sheetName val="Key Managerial Personnel"/>
      <sheetName val="Directors and their relatives"/>
      <sheetName val="Associate companies_Subsidiar"/>
      <sheetName val="Shareholding by Companies"/>
      <sheetName val="State Government_Governor"/>
      <sheetName val="CG&amp;SG&amp;PI"/>
      <sheetName val="Other_Insti (Foreign)"/>
      <sheetName val="Other_Insti"/>
      <sheetName val="Foreign Portfolio Category II"/>
      <sheetName val="Sovereign Wealth(Foreign)"/>
      <sheetName val="Foreign Direct Investment"/>
      <sheetName val="Other Financial Institutions"/>
      <sheetName val="Sovereign Wealth(Domestic)"/>
      <sheetName val="AssetReconstruct"/>
      <sheetName val="Pension"/>
      <sheetName val="Indivisual(aI)"/>
      <sheetName val="Indivisual(aII)"/>
      <sheetName val="NBFC"/>
      <sheetName val="EmpTrust"/>
      <sheetName val="OD"/>
      <sheetName val="Other_NonInsti"/>
      <sheetName val="Annexure B"/>
      <sheetName val="Taxonomy"/>
      <sheetName val="DRHolder"/>
      <sheetName val="EBT"/>
      <sheetName val="Unclaimed_Prom"/>
      <sheetName val="TextBlock"/>
      <sheetName val="PAC_Public"/>
      <sheetName val="Unclaimed_Public"/>
    </sheetNames>
    <sheetDataSet>
      <sheetData sheetId="0"/>
      <sheetData sheetId="1"/>
      <sheetData sheetId="2"/>
      <sheetData sheetId="3"/>
      <sheetData sheetId="4">
        <row r="78">
          <cell r="L78">
            <v>128921160</v>
          </cell>
          <cell r="T78" t="str">
            <v/>
          </cell>
        </row>
      </sheetData>
      <sheetData sheetId="5"/>
      <sheetData sheetId="6"/>
      <sheetData sheetId="7">
        <row r="16">
          <cell r="M16" t="str">
            <v/>
          </cell>
        </row>
      </sheetData>
      <sheetData sheetId="8">
        <row r="16">
          <cell r="M16" t="str">
            <v/>
          </cell>
        </row>
      </sheetData>
      <sheetData sheetId="9">
        <row r="19">
          <cell r="O19">
            <v>43205519</v>
          </cell>
        </row>
      </sheetData>
      <sheetData sheetId="10">
        <row r="19">
          <cell r="M19">
            <v>1500900</v>
          </cell>
        </row>
      </sheetData>
      <sheetData sheetId="11">
        <row r="16">
          <cell r="M16" t="str">
            <v/>
          </cell>
        </row>
      </sheetData>
      <sheetData sheetId="12">
        <row r="16">
          <cell r="M16" t="str">
            <v/>
          </cell>
        </row>
      </sheetData>
      <sheetData sheetId="13">
        <row r="16">
          <cell r="M16" t="str">
            <v/>
          </cell>
        </row>
      </sheetData>
      <sheetData sheetId="14">
        <row r="16">
          <cell r="O16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30B1-675D-47AF-B6A4-79BD09B0FF78}">
  <dimension ref="A1:XFC18"/>
  <sheetViews>
    <sheetView topLeftCell="D6" workbookViewId="0">
      <selection sqref="A1:XFD1048576"/>
    </sheetView>
  </sheetViews>
  <sheetFormatPr defaultColWidth="0" defaultRowHeight="15" x14ac:dyDescent="0.25"/>
  <cols>
    <col min="1" max="1" width="2.5703125" hidden="1"/>
    <col min="2" max="3" width="9.140625" hidden="1"/>
    <col min="4" max="4" width="9.140625" customWidth="1"/>
    <col min="5" max="5" width="7.140625" customWidth="1"/>
    <col min="6" max="6" width="35.7109375" customWidth="1"/>
    <col min="7" max="7" width="16" customWidth="1"/>
    <col min="8" max="8" width="24.28515625" customWidth="1"/>
    <col min="9" max="12" width="16.7109375" customWidth="1"/>
    <col min="13" max="13" width="18.85546875" customWidth="1"/>
    <col min="14" max="14" width="20.28515625" style="1" customWidth="1"/>
    <col min="15" max="15" width="22.28515625" style="1" customWidth="1"/>
    <col min="16" max="16" width="17.7109375" customWidth="1"/>
    <col min="17" max="17" width="21.28515625" customWidth="1"/>
    <col min="18" max="18" width="16.7109375" customWidth="1"/>
    <col min="19" max="19" width="21.42578125" customWidth="1"/>
    <col min="20" max="20" width="22.42578125" customWidth="1"/>
    <col min="21" max="21" width="18.85546875" customWidth="1"/>
    <col min="22" max="22" width="16.7109375" customWidth="1"/>
    <col min="23" max="23" width="12.28515625" customWidth="1"/>
    <col min="24" max="24" width="16.7109375" customWidth="1"/>
    <col min="25" max="25" width="17.140625" bestFit="1" customWidth="1"/>
    <col min="26" max="28" width="17.140625" customWidth="1"/>
    <col min="29" max="30" width="2.28515625" customWidth="1"/>
    <col min="31" max="16383" width="9.140625" hidden="1"/>
    <col min="16384" max="16384" width="2.28515625" hidden="1"/>
  </cols>
  <sheetData>
    <row r="1" spans="5:28" hidden="1" x14ac:dyDescent="0.25"/>
    <row r="2" spans="5:28" hidden="1" x14ac:dyDescent="0.25">
      <c r="G2" t="s">
        <v>0</v>
      </c>
      <c r="H2" t="s">
        <v>1</v>
      </c>
      <c r="I2" t="s">
        <v>2</v>
      </c>
      <c r="J2" t="s">
        <v>3</v>
      </c>
      <c r="K2" t="s">
        <v>4</v>
      </c>
      <c r="L2" t="s">
        <v>5</v>
      </c>
      <c r="M2" t="s">
        <v>6</v>
      </c>
      <c r="N2" s="1" t="s">
        <v>7</v>
      </c>
      <c r="O2" s="1" t="s">
        <v>8</v>
      </c>
      <c r="P2" t="s">
        <v>9</v>
      </c>
      <c r="Q2" t="s">
        <v>10</v>
      </c>
      <c r="R2" t="s">
        <v>11</v>
      </c>
      <c r="S2" t="s">
        <v>12</v>
      </c>
      <c r="T2" t="s">
        <v>12</v>
      </c>
      <c r="U2" t="s">
        <v>13</v>
      </c>
      <c r="V2" t="s">
        <v>14</v>
      </c>
      <c r="W2" t="s">
        <v>15</v>
      </c>
      <c r="X2" t="s">
        <v>16</v>
      </c>
      <c r="Y2" t="s">
        <v>17</v>
      </c>
      <c r="Z2" t="s">
        <v>18</v>
      </c>
      <c r="AA2" t="s">
        <v>19</v>
      </c>
      <c r="AB2" t="s">
        <v>20</v>
      </c>
    </row>
    <row r="3" spans="5:28" hidden="1" x14ac:dyDescent="0.25"/>
    <row r="4" spans="5:28" hidden="1" x14ac:dyDescent="0.25"/>
    <row r="5" spans="5:28" hidden="1" x14ac:dyDescent="0.25"/>
    <row r="8" spans="5:28" ht="15.75" x14ac:dyDescent="0.25">
      <c r="E8" s="2" t="s">
        <v>21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5:28" ht="15.75" x14ac:dyDescent="0.25">
      <c r="E9" s="5" t="s">
        <v>22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7"/>
    </row>
    <row r="10" spans="5:28" ht="27" customHeight="1" x14ac:dyDescent="0.25">
      <c r="E10" s="8" t="s">
        <v>23</v>
      </c>
      <c r="F10" s="8" t="s">
        <v>24</v>
      </c>
      <c r="G10" s="8" t="s">
        <v>25</v>
      </c>
      <c r="H10" s="8" t="s">
        <v>26</v>
      </c>
      <c r="I10" s="8" t="s">
        <v>27</v>
      </c>
      <c r="J10" s="8" t="s">
        <v>28</v>
      </c>
      <c r="K10" s="8" t="s">
        <v>29</v>
      </c>
      <c r="L10" s="8" t="s">
        <v>30</v>
      </c>
      <c r="M10" s="9" t="s">
        <v>31</v>
      </c>
      <c r="N10" s="10"/>
      <c r="O10" s="10"/>
      <c r="P10" s="11"/>
      <c r="Q10" s="8" t="s">
        <v>32</v>
      </c>
      <c r="R10" s="12" t="s">
        <v>33</v>
      </c>
      <c r="S10" s="8" t="s">
        <v>34</v>
      </c>
      <c r="T10" s="8" t="s">
        <v>35</v>
      </c>
      <c r="U10" s="13" t="s">
        <v>36</v>
      </c>
      <c r="V10" s="14"/>
      <c r="W10" s="13" t="s">
        <v>37</v>
      </c>
      <c r="X10" s="14"/>
      <c r="Y10" s="8" t="s">
        <v>38</v>
      </c>
      <c r="Z10" s="15" t="s">
        <v>39</v>
      </c>
      <c r="AA10" s="16"/>
      <c r="AB10" s="17"/>
    </row>
    <row r="11" spans="5:28" ht="24" customHeight="1" x14ac:dyDescent="0.25">
      <c r="E11" s="18"/>
      <c r="F11" s="18"/>
      <c r="G11" s="18"/>
      <c r="H11" s="18"/>
      <c r="I11" s="18"/>
      <c r="J11" s="18"/>
      <c r="K11" s="18"/>
      <c r="L11" s="18"/>
      <c r="M11" s="15" t="s">
        <v>40</v>
      </c>
      <c r="N11" s="16"/>
      <c r="O11" s="17"/>
      <c r="P11" s="18" t="s">
        <v>41</v>
      </c>
      <c r="Q11" s="18"/>
      <c r="R11" s="12"/>
      <c r="S11" s="18"/>
      <c r="T11" s="18"/>
      <c r="U11" s="19"/>
      <c r="V11" s="20"/>
      <c r="W11" s="19"/>
      <c r="X11" s="20"/>
      <c r="Y11" s="18"/>
      <c r="Z11" s="15" t="s">
        <v>42</v>
      </c>
      <c r="AA11" s="16"/>
      <c r="AB11" s="17"/>
    </row>
    <row r="12" spans="5:28" ht="45" x14ac:dyDescent="0.25">
      <c r="E12" s="18"/>
      <c r="F12" s="18"/>
      <c r="G12" s="18"/>
      <c r="H12" s="18"/>
      <c r="I12" s="18"/>
      <c r="J12" s="18"/>
      <c r="K12" s="18"/>
      <c r="L12" s="18"/>
      <c r="M12" s="21" t="s">
        <v>43</v>
      </c>
      <c r="N12" s="22" t="s">
        <v>44</v>
      </c>
      <c r="O12" s="22" t="s">
        <v>45</v>
      </c>
      <c r="P12" s="18"/>
      <c r="Q12" s="18"/>
      <c r="R12" s="8"/>
      <c r="S12" s="18"/>
      <c r="T12" s="18"/>
      <c r="U12" s="21" t="s">
        <v>46</v>
      </c>
      <c r="V12" s="21" t="s">
        <v>47</v>
      </c>
      <c r="W12" s="21" t="s">
        <v>46</v>
      </c>
      <c r="X12" s="21" t="s">
        <v>47</v>
      </c>
      <c r="Y12" s="18"/>
      <c r="Z12" s="23" t="s">
        <v>48</v>
      </c>
      <c r="AA12" s="23" t="s">
        <v>49</v>
      </c>
      <c r="AB12" s="23" t="s">
        <v>50</v>
      </c>
    </row>
    <row r="13" spans="5:28" x14ac:dyDescent="0.25">
      <c r="E13" s="24" t="s">
        <v>51</v>
      </c>
      <c r="F13" s="25" t="s">
        <v>52</v>
      </c>
      <c r="G13" s="26">
        <v>17</v>
      </c>
      <c r="H13" s="26">
        <v>56661474</v>
      </c>
      <c r="I13" s="26" t="s">
        <v>53</v>
      </c>
      <c r="J13" s="26" t="s">
        <v>53</v>
      </c>
      <c r="K13" s="26">
        <v>56661474</v>
      </c>
      <c r="L13" s="27">
        <v>43.95</v>
      </c>
      <c r="M13" s="28">
        <v>56661474</v>
      </c>
      <c r="N13" s="29" t="s">
        <v>53</v>
      </c>
      <c r="O13" s="29">
        <v>56661474</v>
      </c>
      <c r="P13" s="27">
        <v>43.95</v>
      </c>
      <c r="Q13" s="26" t="s">
        <v>53</v>
      </c>
      <c r="R13" s="26" t="s">
        <v>53</v>
      </c>
      <c r="S13" s="26" t="s">
        <v>53</v>
      </c>
      <c r="T13" s="27">
        <v>43.95</v>
      </c>
      <c r="U13" s="26" t="s">
        <v>53</v>
      </c>
      <c r="V13" s="27" t="s">
        <v>53</v>
      </c>
      <c r="W13" s="26" t="s">
        <v>53</v>
      </c>
      <c r="X13" s="27" t="s">
        <v>53</v>
      </c>
      <c r="Y13" s="26">
        <v>56661474</v>
      </c>
      <c r="Z13" s="30"/>
      <c r="AA13" s="31"/>
      <c r="AB13" s="32"/>
    </row>
    <row r="14" spans="5:28" ht="20.100000000000001" customHeight="1" x14ac:dyDescent="0.25">
      <c r="E14" s="24" t="s">
        <v>54</v>
      </c>
      <c r="F14" s="33" t="s">
        <v>55</v>
      </c>
      <c r="G14" s="26">
        <v>64125</v>
      </c>
      <c r="H14" s="26">
        <v>72259686</v>
      </c>
      <c r="I14" s="26" t="s">
        <v>53</v>
      </c>
      <c r="J14" s="26" t="s">
        <v>53</v>
      </c>
      <c r="K14" s="26">
        <v>72259686</v>
      </c>
      <c r="L14" s="27">
        <v>56.05</v>
      </c>
      <c r="M14" s="34">
        <v>72259686</v>
      </c>
      <c r="N14" s="29" t="s">
        <v>53</v>
      </c>
      <c r="O14" s="29">
        <v>72259686</v>
      </c>
      <c r="P14" s="27">
        <v>56.05</v>
      </c>
      <c r="Q14" s="26" t="s">
        <v>53</v>
      </c>
      <c r="R14" s="26" t="s">
        <v>53</v>
      </c>
      <c r="S14" s="26" t="s">
        <v>53</v>
      </c>
      <c r="T14" s="27">
        <v>56.05</v>
      </c>
      <c r="U14" s="26" t="s">
        <v>53</v>
      </c>
      <c r="V14" s="27" t="s">
        <v>53</v>
      </c>
      <c r="W14" s="35"/>
      <c r="X14" s="36"/>
      <c r="Y14" s="26">
        <v>70110414</v>
      </c>
      <c r="Z14" s="26">
        <v>0</v>
      </c>
      <c r="AA14" s="26">
        <v>0</v>
      </c>
      <c r="AB14" s="26">
        <v>0</v>
      </c>
    </row>
    <row r="15" spans="5:28" x14ac:dyDescent="0.25">
      <c r="E15" s="24" t="s">
        <v>56</v>
      </c>
      <c r="F15" s="25" t="s">
        <v>57</v>
      </c>
      <c r="G15" s="26" t="s">
        <v>53</v>
      </c>
      <c r="H15" s="26" t="s">
        <v>53</v>
      </c>
      <c r="I15" s="26" t="s">
        <v>53</v>
      </c>
      <c r="J15" s="26" t="s">
        <v>53</v>
      </c>
      <c r="K15" s="26" t="s">
        <v>53</v>
      </c>
      <c r="L15" s="37"/>
      <c r="M15" s="26" t="s">
        <v>53</v>
      </c>
      <c r="N15" s="29" t="s">
        <v>53</v>
      </c>
      <c r="O15" s="29" t="s">
        <v>53</v>
      </c>
      <c r="P15" s="27" t="s">
        <v>53</v>
      </c>
      <c r="Q15" s="26" t="s">
        <v>53</v>
      </c>
      <c r="R15" s="26" t="s">
        <v>53</v>
      </c>
      <c r="S15" s="26" t="s">
        <v>53</v>
      </c>
      <c r="T15" s="37"/>
      <c r="U15" s="26" t="s">
        <v>53</v>
      </c>
      <c r="V15" s="27" t="s">
        <v>53</v>
      </c>
      <c r="W15" s="38"/>
      <c r="X15" s="39"/>
      <c r="Y15" s="26" t="s">
        <v>53</v>
      </c>
      <c r="Z15" s="40"/>
      <c r="AA15" s="41"/>
      <c r="AB15" s="42"/>
    </row>
    <row r="16" spans="5:28" x14ac:dyDescent="0.25">
      <c r="E16" s="24" t="s">
        <v>58</v>
      </c>
      <c r="F16" s="43" t="s">
        <v>59</v>
      </c>
      <c r="G16" s="26" t="s">
        <v>53</v>
      </c>
      <c r="H16" s="26" t="s">
        <v>53</v>
      </c>
      <c r="I16" s="26" t="s">
        <v>53</v>
      </c>
      <c r="J16" s="26" t="s">
        <v>53</v>
      </c>
      <c r="K16" s="26" t="s">
        <v>53</v>
      </c>
      <c r="L16" s="44"/>
      <c r="M16" s="28" t="s">
        <v>53</v>
      </c>
      <c r="N16" s="29" t="s">
        <v>53</v>
      </c>
      <c r="O16" s="29" t="s">
        <v>53</v>
      </c>
      <c r="P16" s="27" t="s">
        <v>53</v>
      </c>
      <c r="Q16" s="26" t="s">
        <v>53</v>
      </c>
      <c r="R16" s="26" t="s">
        <v>53</v>
      </c>
      <c r="S16" s="26" t="s">
        <v>53</v>
      </c>
      <c r="T16" s="44"/>
      <c r="U16" s="26" t="s">
        <v>53</v>
      </c>
      <c r="V16" s="27" t="s">
        <v>53</v>
      </c>
      <c r="W16" s="38"/>
      <c r="X16" s="39"/>
      <c r="Y16" s="26" t="s">
        <v>53</v>
      </c>
      <c r="Z16" s="45"/>
      <c r="AA16" s="46"/>
      <c r="AB16" s="47"/>
    </row>
    <row r="17" spans="5:28" x14ac:dyDescent="0.25">
      <c r="E17" s="24" t="s">
        <v>60</v>
      </c>
      <c r="F17" s="43" t="s">
        <v>61</v>
      </c>
      <c r="G17" s="26" t="s">
        <v>53</v>
      </c>
      <c r="H17" s="26" t="s">
        <v>53</v>
      </c>
      <c r="I17" s="26" t="s">
        <v>53</v>
      </c>
      <c r="J17" s="26" t="s">
        <v>53</v>
      </c>
      <c r="K17" s="26" t="s">
        <v>53</v>
      </c>
      <c r="L17" s="27" t="s">
        <v>53</v>
      </c>
      <c r="M17" s="28" t="s">
        <v>53</v>
      </c>
      <c r="N17" s="29" t="s">
        <v>53</v>
      </c>
      <c r="O17" s="29" t="s">
        <v>53</v>
      </c>
      <c r="P17" s="27" t="s">
        <v>53</v>
      </c>
      <c r="Q17" s="26" t="s">
        <v>53</v>
      </c>
      <c r="R17" s="26" t="s">
        <v>53</v>
      </c>
      <c r="S17" s="26" t="s">
        <v>53</v>
      </c>
      <c r="T17" s="27" t="s">
        <v>53</v>
      </c>
      <c r="U17" s="26" t="s">
        <v>53</v>
      </c>
      <c r="V17" s="27" t="s">
        <v>53</v>
      </c>
      <c r="W17" s="48"/>
      <c r="X17" s="49"/>
      <c r="Y17" s="26" t="s">
        <v>53</v>
      </c>
      <c r="Z17" s="50"/>
      <c r="AA17" s="51"/>
      <c r="AB17" s="52"/>
    </row>
    <row r="18" spans="5:28" ht="18.75" x14ac:dyDescent="0.3">
      <c r="E18" s="53"/>
      <c r="F18" s="54" t="s">
        <v>45</v>
      </c>
      <c r="G18" s="55">
        <v>64142</v>
      </c>
      <c r="H18" s="55">
        <v>128921160</v>
      </c>
      <c r="I18" s="55" t="s">
        <v>53</v>
      </c>
      <c r="J18" s="55" t="s">
        <v>53</v>
      </c>
      <c r="K18" s="55">
        <v>128921160</v>
      </c>
      <c r="L18" s="56">
        <v>100</v>
      </c>
      <c r="M18" s="57">
        <v>128921160</v>
      </c>
      <c r="N18" s="58" t="s">
        <v>53</v>
      </c>
      <c r="O18" s="58">
        <v>128921160</v>
      </c>
      <c r="P18" s="57">
        <v>100</v>
      </c>
      <c r="Q18" s="55" t="s">
        <v>53</v>
      </c>
      <c r="R18" s="55" t="s">
        <v>53</v>
      </c>
      <c r="S18" s="55" t="s">
        <v>53</v>
      </c>
      <c r="T18" s="56">
        <v>100</v>
      </c>
      <c r="U18" s="55" t="s">
        <v>53</v>
      </c>
      <c r="V18" s="57" t="s">
        <v>53</v>
      </c>
      <c r="W18" s="55" t="s">
        <v>53</v>
      </c>
      <c r="X18" s="57" t="s">
        <v>53</v>
      </c>
      <c r="Y18" s="55">
        <v>126771888</v>
      </c>
      <c r="Z18" s="55">
        <v>0</v>
      </c>
      <c r="AA18" s="55">
        <v>0</v>
      </c>
      <c r="AB18" s="55">
        <v>0</v>
      </c>
    </row>
  </sheetData>
  <mergeCells count="22">
    <mergeCell ref="W10:X11"/>
    <mergeCell ref="Y10:Y12"/>
    <mergeCell ref="Z10:AB10"/>
    <mergeCell ref="M11:O11"/>
    <mergeCell ref="P11:P12"/>
    <mergeCell ref="Z11:AB11"/>
    <mergeCell ref="M10:P10"/>
    <mergeCell ref="Q10:Q12"/>
    <mergeCell ref="R10:R12"/>
    <mergeCell ref="S10:S12"/>
    <mergeCell ref="T10:T12"/>
    <mergeCell ref="U10:V11"/>
    <mergeCell ref="E8:AB8"/>
    <mergeCell ref="E9:AB9"/>
    <mergeCell ref="E10:E12"/>
    <mergeCell ref="F10:F12"/>
    <mergeCell ref="G10:G12"/>
    <mergeCell ref="H10:H12"/>
    <mergeCell ref="I10:I12"/>
    <mergeCell ref="J10:J12"/>
    <mergeCell ref="K10:K12"/>
    <mergeCell ref="L10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A2C4-842E-423D-9E83-350C1EF7C651}">
  <dimension ref="A1:XFC83"/>
  <sheetViews>
    <sheetView tabSelected="1" topLeftCell="C7" workbookViewId="0">
      <selection sqref="A1:XFD1048576"/>
    </sheetView>
  </sheetViews>
  <sheetFormatPr defaultColWidth="0" defaultRowHeight="15" x14ac:dyDescent="0.25"/>
  <cols>
    <col min="1" max="2" width="2.7109375" hidden="1"/>
    <col min="3" max="4" width="2.7109375" customWidth="1"/>
    <col min="5" max="5" width="6.5703125" customWidth="1"/>
    <col min="6" max="6" width="46.5703125" customWidth="1"/>
    <col min="7" max="7" width="5.5703125" hidden="1"/>
    <col min="8" max="10" width="20.7109375" style="59" customWidth="1"/>
    <col min="11" max="12" width="20.7109375" customWidth="1"/>
    <col min="13" max="13" width="20.7109375" style="60" customWidth="1"/>
    <col min="14" max="15" width="20.7109375" style="1" customWidth="1"/>
    <col min="16" max="16" width="20.7109375" style="59" customWidth="1"/>
    <col min="17" max="17" width="20.7109375" style="60" customWidth="1"/>
    <col min="18" max="20" width="20.7109375" style="59" customWidth="1"/>
    <col min="21" max="23" width="20.7109375" style="1" customWidth="1"/>
    <col min="24" max="24" width="20.7109375" style="59" customWidth="1"/>
    <col min="25" max="25" width="20.7109375" style="1" customWidth="1"/>
    <col min="26" max="26" width="20.7109375" style="59" customWidth="1"/>
    <col min="27" max="29" width="20.7109375" customWidth="1"/>
    <col min="30" max="32" width="5.5703125" customWidth="1"/>
    <col min="33" max="16383" width="5.5703125" hidden="1"/>
    <col min="16384" max="16384" width="4.42578125" hidden="1"/>
  </cols>
  <sheetData>
    <row r="1" spans="5:58" hidden="1" x14ac:dyDescent="0.25"/>
    <row r="2" spans="5:58" hidden="1" x14ac:dyDescent="0.25">
      <c r="H2" s="59" t="s">
        <v>0</v>
      </c>
      <c r="I2" s="59" t="s">
        <v>1</v>
      </c>
      <c r="J2" s="59" t="s">
        <v>2</v>
      </c>
      <c r="K2" t="s">
        <v>3</v>
      </c>
      <c r="L2" t="s">
        <v>4</v>
      </c>
      <c r="M2" s="60" t="s">
        <v>5</v>
      </c>
      <c r="N2" s="1" t="s">
        <v>6</v>
      </c>
      <c r="O2" s="1" t="s">
        <v>7</v>
      </c>
      <c r="P2" s="59" t="s">
        <v>8</v>
      </c>
      <c r="Q2" s="60" t="s">
        <v>9</v>
      </c>
      <c r="R2" s="59" t="s">
        <v>10</v>
      </c>
      <c r="S2" s="59" t="s">
        <v>11</v>
      </c>
      <c r="T2" s="59" t="s">
        <v>62</v>
      </c>
      <c r="U2" s="1" t="s">
        <v>12</v>
      </c>
      <c r="V2" s="1" t="s">
        <v>13</v>
      </c>
      <c r="W2" s="1" t="s">
        <v>14</v>
      </c>
      <c r="X2" s="59" t="s">
        <v>15</v>
      </c>
      <c r="Y2" s="1" t="s">
        <v>16</v>
      </c>
      <c r="Z2" s="59" t="s">
        <v>17</v>
      </c>
      <c r="AA2" s="1" t="s">
        <v>18</v>
      </c>
      <c r="AB2" s="59" t="s">
        <v>19</v>
      </c>
      <c r="AC2" s="1" t="s">
        <v>20</v>
      </c>
    </row>
    <row r="3" spans="5:58" hidden="1" x14ac:dyDescent="0.25"/>
    <row r="4" spans="5:58" hidden="1" x14ac:dyDescent="0.25"/>
    <row r="5" spans="5:58" hidden="1" x14ac:dyDescent="0.25"/>
    <row r="6" spans="5:58" hidden="1" x14ac:dyDescent="0.25"/>
    <row r="7" spans="5:58" ht="15" customHeight="1" x14ac:dyDescent="0.25"/>
    <row r="8" spans="5:58" ht="11.25" customHeight="1" x14ac:dyDescent="0.25"/>
    <row r="9" spans="5:58" ht="18.75" customHeight="1" x14ac:dyDescent="0.25">
      <c r="E9" s="61" t="s">
        <v>63</v>
      </c>
      <c r="F9" s="62" t="s">
        <v>64</v>
      </c>
      <c r="G9" s="63"/>
      <c r="H9" s="64" t="s">
        <v>25</v>
      </c>
      <c r="I9" s="64" t="s">
        <v>26</v>
      </c>
      <c r="J9" s="64" t="s">
        <v>27</v>
      </c>
      <c r="K9" s="18" t="s">
        <v>28</v>
      </c>
      <c r="L9" s="18" t="s">
        <v>29</v>
      </c>
      <c r="M9" s="65" t="s">
        <v>30</v>
      </c>
      <c r="N9" s="15" t="s">
        <v>65</v>
      </c>
      <c r="O9" s="16"/>
      <c r="P9" s="16"/>
      <c r="Q9" s="17"/>
      <c r="R9" s="64" t="s">
        <v>32</v>
      </c>
      <c r="S9" s="66" t="s">
        <v>33</v>
      </c>
      <c r="T9" s="64" t="s">
        <v>34</v>
      </c>
      <c r="U9" s="67" t="s">
        <v>35</v>
      </c>
      <c r="V9" s="18" t="s">
        <v>36</v>
      </c>
      <c r="W9" s="18"/>
      <c r="X9" s="18" t="s">
        <v>37</v>
      </c>
      <c r="Y9" s="18"/>
      <c r="Z9" s="64" t="s">
        <v>38</v>
      </c>
      <c r="AA9" s="68" t="s">
        <v>39</v>
      </c>
      <c r="AB9" s="69"/>
      <c r="AC9" s="70"/>
    </row>
    <row r="10" spans="5:58" ht="28.5" customHeight="1" x14ac:dyDescent="0.25">
      <c r="E10" s="71"/>
      <c r="F10" s="72"/>
      <c r="G10" s="73"/>
      <c r="H10" s="64"/>
      <c r="I10" s="64"/>
      <c r="J10" s="64"/>
      <c r="K10" s="18"/>
      <c r="L10" s="18"/>
      <c r="M10" s="65"/>
      <c r="N10" s="15" t="s">
        <v>66</v>
      </c>
      <c r="O10" s="16"/>
      <c r="P10" s="17"/>
      <c r="Q10" s="65" t="s">
        <v>67</v>
      </c>
      <c r="R10" s="64"/>
      <c r="S10" s="74"/>
      <c r="T10" s="64"/>
      <c r="U10" s="67"/>
      <c r="V10" s="18"/>
      <c r="W10" s="18"/>
      <c r="X10" s="18"/>
      <c r="Y10" s="18"/>
      <c r="Z10" s="64"/>
      <c r="AA10" s="15" t="s">
        <v>42</v>
      </c>
      <c r="AB10" s="16"/>
      <c r="AC10" s="17"/>
    </row>
    <row r="11" spans="5:58" ht="113.25" customHeight="1" x14ac:dyDescent="0.25">
      <c r="E11" s="75"/>
      <c r="F11" s="13"/>
      <c r="G11" s="14"/>
      <c r="H11" s="64"/>
      <c r="I11" s="64"/>
      <c r="J11" s="64"/>
      <c r="K11" s="18"/>
      <c r="L11" s="18"/>
      <c r="M11" s="65"/>
      <c r="N11" s="22" t="s">
        <v>43</v>
      </c>
      <c r="O11" s="22" t="s">
        <v>44</v>
      </c>
      <c r="P11" s="76" t="s">
        <v>45</v>
      </c>
      <c r="Q11" s="65"/>
      <c r="R11" s="64"/>
      <c r="S11" s="77"/>
      <c r="T11" s="64"/>
      <c r="U11" s="67"/>
      <c r="V11" s="22" t="s">
        <v>46</v>
      </c>
      <c r="W11" s="22" t="s">
        <v>47</v>
      </c>
      <c r="X11" s="76" t="s">
        <v>46</v>
      </c>
      <c r="Y11" s="22" t="s">
        <v>47</v>
      </c>
      <c r="Z11" s="64"/>
      <c r="AA11" s="22" t="s">
        <v>48</v>
      </c>
      <c r="AB11" s="22" t="s">
        <v>49</v>
      </c>
      <c r="AC11" s="22" t="s">
        <v>50</v>
      </c>
    </row>
    <row r="12" spans="5:58" ht="18.75" customHeight="1" x14ac:dyDescent="0.25">
      <c r="E12" s="78" t="s">
        <v>68</v>
      </c>
      <c r="F12" s="79" t="s">
        <v>69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1"/>
    </row>
    <row r="13" spans="5:58" ht="20.100000000000001" customHeight="1" x14ac:dyDescent="0.25">
      <c r="E13" s="82" t="s">
        <v>70</v>
      </c>
      <c r="F13" s="83" t="s">
        <v>71</v>
      </c>
      <c r="G13" s="84"/>
      <c r="H13" s="85"/>
      <c r="I13" s="85"/>
      <c r="J13" s="85"/>
      <c r="K13" s="84"/>
      <c r="L13" s="84"/>
      <c r="M13" s="86"/>
      <c r="N13" s="87"/>
      <c r="O13" s="87"/>
      <c r="P13" s="85"/>
      <c r="Q13" s="86"/>
      <c r="R13" s="85"/>
      <c r="S13" s="85"/>
      <c r="T13" s="85"/>
      <c r="U13" s="84"/>
      <c r="V13" s="87"/>
      <c r="W13" s="84"/>
      <c r="X13" s="85"/>
      <c r="Y13" s="84"/>
      <c r="Z13" s="88"/>
      <c r="AA13" s="89"/>
      <c r="AB13" s="85"/>
      <c r="AC13" s="88"/>
    </row>
    <row r="14" spans="5:58" ht="20.100000000000001" customHeight="1" x14ac:dyDescent="0.25">
      <c r="E14" s="90" t="s">
        <v>72</v>
      </c>
      <c r="F14" s="91" t="s">
        <v>73</v>
      </c>
      <c r="G14" s="92"/>
      <c r="H14" s="93">
        <v>12</v>
      </c>
      <c r="I14" s="94">
        <v>11955055</v>
      </c>
      <c r="J14" s="94" t="s">
        <v>53</v>
      </c>
      <c r="K14" s="95" t="s">
        <v>53</v>
      </c>
      <c r="L14" s="95">
        <v>11955055</v>
      </c>
      <c r="M14" s="96">
        <v>9.27</v>
      </c>
      <c r="N14" s="97">
        <v>11955055</v>
      </c>
      <c r="O14" s="97" t="s">
        <v>53</v>
      </c>
      <c r="P14" s="94">
        <v>11955055</v>
      </c>
      <c r="Q14" s="96">
        <v>9.27</v>
      </c>
      <c r="R14" s="94" t="s">
        <v>53</v>
      </c>
      <c r="S14" s="94" t="s">
        <v>53</v>
      </c>
      <c r="T14" s="94" t="s">
        <v>53</v>
      </c>
      <c r="U14" s="98">
        <v>9.27</v>
      </c>
      <c r="V14" s="99" t="s">
        <v>53</v>
      </c>
      <c r="W14" s="100" t="s">
        <v>53</v>
      </c>
      <c r="X14" s="99" t="s">
        <v>53</v>
      </c>
      <c r="Y14" s="98" t="s">
        <v>53</v>
      </c>
      <c r="Z14" s="94">
        <v>11955055</v>
      </c>
      <c r="AA14" s="101"/>
      <c r="AB14" s="102"/>
      <c r="AC14" s="103"/>
      <c r="AH14" t="s">
        <v>74</v>
      </c>
      <c r="AR14" t="s">
        <v>75</v>
      </c>
      <c r="AX14" t="s">
        <v>74</v>
      </c>
      <c r="AZ14" t="s">
        <v>76</v>
      </c>
      <c r="BF14" t="s">
        <v>77</v>
      </c>
    </row>
    <row r="15" spans="5:58" ht="20.100000000000001" customHeight="1" x14ac:dyDescent="0.25">
      <c r="E15" s="104" t="s">
        <v>78</v>
      </c>
      <c r="F15" s="105" t="s">
        <v>79</v>
      </c>
      <c r="G15" s="92"/>
      <c r="H15" s="93" t="s">
        <v>53</v>
      </c>
      <c r="I15" s="94" t="s">
        <v>53</v>
      </c>
      <c r="J15" s="94" t="s">
        <v>53</v>
      </c>
      <c r="K15" s="95" t="s">
        <v>53</v>
      </c>
      <c r="L15" s="95" t="s">
        <v>53</v>
      </c>
      <c r="M15" s="96" t="s">
        <v>53</v>
      </c>
      <c r="N15" s="106" t="str">
        <f>IFERROR(IF(COUNT([1]CGAndSG!M16),([1]CGAndSG!M16),""),"")</f>
        <v/>
      </c>
      <c r="O15" s="97" t="s">
        <v>53</v>
      </c>
      <c r="P15" s="94" t="s">
        <v>53</v>
      </c>
      <c r="Q15" s="96" t="s">
        <v>53</v>
      </c>
      <c r="R15" s="94" t="s">
        <v>53</v>
      </c>
      <c r="S15" s="94" t="s">
        <v>53</v>
      </c>
      <c r="T15" s="94" t="s">
        <v>53</v>
      </c>
      <c r="U15" s="98" t="s">
        <v>53</v>
      </c>
      <c r="V15" s="99" t="s">
        <v>53</v>
      </c>
      <c r="W15" s="100" t="s">
        <v>53</v>
      </c>
      <c r="X15" s="99" t="s">
        <v>53</v>
      </c>
      <c r="Y15" s="98" t="s">
        <v>53</v>
      </c>
      <c r="Z15" s="94" t="s">
        <v>53</v>
      </c>
      <c r="AA15" s="107"/>
      <c r="AB15" s="108"/>
      <c r="AC15" s="109"/>
      <c r="AH15" t="s">
        <v>80</v>
      </c>
      <c r="AR15" t="s">
        <v>81</v>
      </c>
      <c r="AX15" t="s">
        <v>80</v>
      </c>
      <c r="AZ15" t="s">
        <v>82</v>
      </c>
      <c r="BF15" t="s">
        <v>83</v>
      </c>
    </row>
    <row r="16" spans="5:58" ht="20.100000000000001" customHeight="1" x14ac:dyDescent="0.25">
      <c r="E16" s="90" t="s">
        <v>84</v>
      </c>
      <c r="F16" s="105" t="s">
        <v>85</v>
      </c>
      <c r="H16" s="110" t="s">
        <v>53</v>
      </c>
      <c r="I16" s="94" t="s">
        <v>53</v>
      </c>
      <c r="J16" s="94" t="s">
        <v>53</v>
      </c>
      <c r="K16" s="111" t="s">
        <v>53</v>
      </c>
      <c r="L16" s="95" t="s">
        <v>53</v>
      </c>
      <c r="M16" s="96" t="s">
        <v>53</v>
      </c>
      <c r="N16" s="106" t="str">
        <f>IFERROR(IF(COUNT([1]Banks!M16),([1]Banks!M16),""),"")</f>
        <v/>
      </c>
      <c r="O16" s="97" t="s">
        <v>53</v>
      </c>
      <c r="P16" s="94" t="s">
        <v>53</v>
      </c>
      <c r="Q16" s="96" t="s">
        <v>53</v>
      </c>
      <c r="R16" s="94" t="s">
        <v>53</v>
      </c>
      <c r="S16" s="94" t="s">
        <v>53</v>
      </c>
      <c r="T16" s="94" t="s">
        <v>53</v>
      </c>
      <c r="U16" s="98" t="s">
        <v>53</v>
      </c>
      <c r="V16" s="99" t="s">
        <v>53</v>
      </c>
      <c r="W16" s="100" t="s">
        <v>53</v>
      </c>
      <c r="X16" s="99" t="s">
        <v>53</v>
      </c>
      <c r="Y16" s="98" t="s">
        <v>53</v>
      </c>
      <c r="Z16" s="94" t="s">
        <v>53</v>
      </c>
      <c r="AA16" s="107"/>
      <c r="AB16" s="108"/>
      <c r="AC16" s="109"/>
      <c r="AH16" t="s">
        <v>86</v>
      </c>
      <c r="AR16" t="s">
        <v>87</v>
      </c>
      <c r="AX16" t="s">
        <v>86</v>
      </c>
      <c r="AZ16" t="s">
        <v>88</v>
      </c>
      <c r="BF16" t="s">
        <v>89</v>
      </c>
    </row>
    <row r="17" spans="5:58" ht="20.100000000000001" customHeight="1" x14ac:dyDescent="0.25">
      <c r="E17" s="112" t="s">
        <v>90</v>
      </c>
      <c r="F17" s="113" t="s">
        <v>91</v>
      </c>
      <c r="H17" s="110">
        <v>2</v>
      </c>
      <c r="I17" s="114">
        <v>43205519</v>
      </c>
      <c r="J17" s="114" t="s">
        <v>53</v>
      </c>
      <c r="K17" s="115" t="s">
        <v>53</v>
      </c>
      <c r="L17" s="115">
        <v>43205519</v>
      </c>
      <c r="M17" s="116">
        <v>33.51</v>
      </c>
      <c r="N17" s="106">
        <f>IFERROR(IF(COUNT([1]OtherIND!O19),([1]OtherIND!O19),""),"")</f>
        <v>43205519</v>
      </c>
      <c r="O17" s="97" t="s">
        <v>53</v>
      </c>
      <c r="P17" s="114">
        <v>43205519</v>
      </c>
      <c r="Q17" s="116">
        <v>33.51</v>
      </c>
      <c r="R17" s="114" t="s">
        <v>53</v>
      </c>
      <c r="S17" s="114" t="s">
        <v>53</v>
      </c>
      <c r="T17" s="114" t="s">
        <v>53</v>
      </c>
      <c r="U17" s="117">
        <v>33.51</v>
      </c>
      <c r="V17" s="99" t="s">
        <v>53</v>
      </c>
      <c r="W17" s="118" t="s">
        <v>53</v>
      </c>
      <c r="X17" s="99" t="s">
        <v>53</v>
      </c>
      <c r="Y17" s="117" t="s">
        <v>53</v>
      </c>
      <c r="Z17" s="114">
        <v>43205519</v>
      </c>
      <c r="AA17" s="107"/>
      <c r="AB17" s="108"/>
      <c r="AC17" s="109"/>
      <c r="AH17" t="s">
        <v>92</v>
      </c>
      <c r="AR17" t="s">
        <v>93</v>
      </c>
      <c r="AX17" t="s">
        <v>92</v>
      </c>
      <c r="AZ17" t="s">
        <v>94</v>
      </c>
      <c r="BF17" t="s">
        <v>95</v>
      </c>
    </row>
    <row r="18" spans="5:58" ht="20.100000000000001" customHeight="1" x14ac:dyDescent="0.25">
      <c r="E18" s="119" t="s">
        <v>96</v>
      </c>
      <c r="F18" s="119"/>
      <c r="G18" s="119"/>
      <c r="H18" s="120">
        <v>14</v>
      </c>
      <c r="I18" s="120">
        <v>55160574</v>
      </c>
      <c r="J18" s="120" t="s">
        <v>53</v>
      </c>
      <c r="K18" s="121" t="s">
        <v>53</v>
      </c>
      <c r="L18" s="120">
        <v>55160574</v>
      </c>
      <c r="M18" s="122">
        <v>42.79</v>
      </c>
      <c r="N18" s="29">
        <v>55160574</v>
      </c>
      <c r="O18" s="29" t="s">
        <v>53</v>
      </c>
      <c r="P18" s="120">
        <v>55160574</v>
      </c>
      <c r="Q18" s="123">
        <v>42.79</v>
      </c>
      <c r="R18" s="120" t="s">
        <v>53</v>
      </c>
      <c r="S18" s="120" t="s">
        <v>53</v>
      </c>
      <c r="T18" s="120" t="s">
        <v>53</v>
      </c>
      <c r="U18" s="124">
        <v>42.79</v>
      </c>
      <c r="V18" s="120" t="s">
        <v>53</v>
      </c>
      <c r="W18" s="125" t="s">
        <v>53</v>
      </c>
      <c r="X18" s="120" t="s">
        <v>53</v>
      </c>
      <c r="Y18" s="126" t="s">
        <v>53</v>
      </c>
      <c r="Z18" s="120">
        <v>55160574</v>
      </c>
      <c r="AA18" s="127"/>
      <c r="AB18" s="128"/>
      <c r="AC18" s="129"/>
      <c r="AR18" t="s">
        <v>97</v>
      </c>
      <c r="AX18" t="s">
        <v>98</v>
      </c>
      <c r="AZ18" t="s">
        <v>99</v>
      </c>
      <c r="BF18" t="s">
        <v>100</v>
      </c>
    </row>
    <row r="19" spans="5:58" ht="20.100000000000001" customHeight="1" x14ac:dyDescent="0.25">
      <c r="E19" s="130" t="s">
        <v>101</v>
      </c>
      <c r="F19" s="131" t="s">
        <v>102</v>
      </c>
      <c r="G19" s="132"/>
      <c r="H19" s="133"/>
      <c r="I19" s="133"/>
      <c r="J19" s="133"/>
      <c r="K19" s="132"/>
      <c r="L19" s="132"/>
      <c r="M19" s="134"/>
      <c r="N19" s="135"/>
      <c r="O19" s="135"/>
      <c r="P19" s="133"/>
      <c r="Q19" s="134"/>
      <c r="R19" s="133"/>
      <c r="S19" s="133"/>
      <c r="T19" s="133"/>
      <c r="U19" s="132"/>
      <c r="V19" s="135"/>
      <c r="W19" s="132"/>
      <c r="X19" s="133"/>
      <c r="Y19" s="132"/>
      <c r="Z19" s="136"/>
      <c r="AA19" s="127"/>
      <c r="AB19" s="128"/>
      <c r="AC19" s="129"/>
      <c r="AX19" t="s">
        <v>103</v>
      </c>
      <c r="AZ19" t="s">
        <v>104</v>
      </c>
      <c r="BF19" t="s">
        <v>105</v>
      </c>
    </row>
    <row r="20" spans="5:58" ht="34.5" customHeight="1" x14ac:dyDescent="0.25">
      <c r="E20" s="104" t="s">
        <v>72</v>
      </c>
      <c r="F20" s="137" t="s">
        <v>106</v>
      </c>
      <c r="H20" s="93">
        <v>3</v>
      </c>
      <c r="I20" s="93">
        <v>1500900</v>
      </c>
      <c r="J20" s="93" t="s">
        <v>53</v>
      </c>
      <c r="K20" s="138" t="s">
        <v>53</v>
      </c>
      <c r="L20" s="93">
        <v>1500900</v>
      </c>
      <c r="M20" s="139">
        <v>1.1599999999999999</v>
      </c>
      <c r="N20" s="106">
        <f>IFERROR(IF(COUNT([1]Individuals!M19),([1]Individuals!M19),""),"")</f>
        <v>1500900</v>
      </c>
      <c r="O20" s="97" t="s">
        <v>53</v>
      </c>
      <c r="P20" s="93">
        <v>1500900</v>
      </c>
      <c r="Q20" s="140">
        <v>1.1599999999999999</v>
      </c>
      <c r="R20" s="93" t="s">
        <v>53</v>
      </c>
      <c r="S20" s="93" t="s">
        <v>53</v>
      </c>
      <c r="T20" s="93" t="s">
        <v>53</v>
      </c>
      <c r="U20" s="141">
        <v>1.1599999999999999</v>
      </c>
      <c r="V20" s="99" t="s">
        <v>53</v>
      </c>
      <c r="W20" s="142" t="s">
        <v>53</v>
      </c>
      <c r="X20" s="99" t="s">
        <v>53</v>
      </c>
      <c r="Y20" s="141" t="s">
        <v>53</v>
      </c>
      <c r="Z20" s="93">
        <v>1500900</v>
      </c>
      <c r="AA20" s="127"/>
      <c r="AB20" s="128"/>
      <c r="AC20" s="129"/>
      <c r="AH20" t="s">
        <v>98</v>
      </c>
      <c r="AR20" t="s">
        <v>107</v>
      </c>
      <c r="AX20" t="s">
        <v>108</v>
      </c>
      <c r="AZ20" t="s">
        <v>109</v>
      </c>
      <c r="BF20" t="s">
        <v>110</v>
      </c>
    </row>
    <row r="21" spans="5:58" ht="20.100000000000001" customHeight="1" x14ac:dyDescent="0.25">
      <c r="E21" s="104" t="s">
        <v>78</v>
      </c>
      <c r="F21" s="143" t="s">
        <v>103</v>
      </c>
      <c r="H21" s="110" t="s">
        <v>53</v>
      </c>
      <c r="I21" s="110" t="s">
        <v>53</v>
      </c>
      <c r="J21" s="110" t="s">
        <v>53</v>
      </c>
      <c r="K21" s="144" t="s">
        <v>53</v>
      </c>
      <c r="L21" s="110" t="s">
        <v>53</v>
      </c>
      <c r="M21" s="96" t="s">
        <v>53</v>
      </c>
      <c r="N21" s="106" t="str">
        <f>IFERROR(IF(COUNT([1]Government!M16),([1]Government!M16),""),"")</f>
        <v/>
      </c>
      <c r="O21" s="97" t="s">
        <v>53</v>
      </c>
      <c r="P21" s="110" t="s">
        <v>53</v>
      </c>
      <c r="Q21" s="145" t="s">
        <v>53</v>
      </c>
      <c r="R21" s="110" t="s">
        <v>53</v>
      </c>
      <c r="S21" s="110" t="s">
        <v>53</v>
      </c>
      <c r="T21" s="110" t="s">
        <v>53</v>
      </c>
      <c r="U21" s="98" t="s">
        <v>53</v>
      </c>
      <c r="V21" s="99" t="s">
        <v>53</v>
      </c>
      <c r="W21" s="100" t="s">
        <v>53</v>
      </c>
      <c r="X21" s="99" t="s">
        <v>53</v>
      </c>
      <c r="Y21" s="98" t="s">
        <v>53</v>
      </c>
      <c r="Z21" s="110" t="s">
        <v>53</v>
      </c>
      <c r="AA21" s="107"/>
      <c r="AB21" s="108"/>
      <c r="AC21" s="109"/>
      <c r="AH21" t="s">
        <v>103</v>
      </c>
      <c r="AR21" t="s">
        <v>111</v>
      </c>
      <c r="AX21" t="s">
        <v>112</v>
      </c>
      <c r="AZ21" t="s">
        <v>113</v>
      </c>
      <c r="BF21" t="s">
        <v>114</v>
      </c>
    </row>
    <row r="22" spans="5:58" ht="20.100000000000001" customHeight="1" x14ac:dyDescent="0.25">
      <c r="E22" s="104" t="s">
        <v>84</v>
      </c>
      <c r="F22" s="143" t="s">
        <v>108</v>
      </c>
      <c r="H22" s="110" t="s">
        <v>53</v>
      </c>
      <c r="I22" s="110" t="s">
        <v>53</v>
      </c>
      <c r="J22" s="110" t="s">
        <v>53</v>
      </c>
      <c r="K22" s="144" t="s">
        <v>53</v>
      </c>
      <c r="L22" s="110" t="s">
        <v>53</v>
      </c>
      <c r="M22" s="96" t="s">
        <v>53</v>
      </c>
      <c r="N22" s="106" t="str">
        <f>IFERROR(IF(COUNT([1]Institutions!M16),([1]Institutions!M16),""),"")</f>
        <v/>
      </c>
      <c r="O22" s="97" t="s">
        <v>53</v>
      </c>
      <c r="P22" s="110" t="s">
        <v>53</v>
      </c>
      <c r="Q22" s="145" t="s">
        <v>53</v>
      </c>
      <c r="R22" s="110" t="s">
        <v>53</v>
      </c>
      <c r="S22" s="110" t="s">
        <v>53</v>
      </c>
      <c r="T22" s="110" t="s">
        <v>53</v>
      </c>
      <c r="U22" s="98" t="s">
        <v>53</v>
      </c>
      <c r="V22" s="99" t="s">
        <v>53</v>
      </c>
      <c r="W22" s="100" t="s">
        <v>53</v>
      </c>
      <c r="X22" s="99" t="s">
        <v>53</v>
      </c>
      <c r="Y22" s="98" t="s">
        <v>53</v>
      </c>
      <c r="Z22" s="110" t="s">
        <v>53</v>
      </c>
      <c r="AA22" s="107"/>
      <c r="AB22" s="108"/>
      <c r="AC22" s="109"/>
      <c r="AH22" t="s">
        <v>108</v>
      </c>
      <c r="AR22" t="s">
        <v>115</v>
      </c>
      <c r="AX22" t="s">
        <v>116</v>
      </c>
      <c r="AZ22" t="s">
        <v>117</v>
      </c>
      <c r="BF22" t="s">
        <v>118</v>
      </c>
    </row>
    <row r="23" spans="5:58" ht="20.100000000000001" customHeight="1" x14ac:dyDescent="0.25">
      <c r="E23" s="104" t="s">
        <v>90</v>
      </c>
      <c r="F23" s="143" t="s">
        <v>119</v>
      </c>
      <c r="H23" s="110" t="s">
        <v>53</v>
      </c>
      <c r="I23" s="110" t="s">
        <v>53</v>
      </c>
      <c r="J23" s="110" t="s">
        <v>53</v>
      </c>
      <c r="K23" s="144" t="s">
        <v>53</v>
      </c>
      <c r="L23" s="110" t="s">
        <v>53</v>
      </c>
      <c r="M23" s="96" t="s">
        <v>53</v>
      </c>
      <c r="N23" s="106" t="str">
        <f>IFERROR(IF(COUNT([1]FPIPromoter!M16),([1]FPIPromoter!M16),""),"")</f>
        <v/>
      </c>
      <c r="O23" s="97" t="s">
        <v>53</v>
      </c>
      <c r="P23" s="110" t="s">
        <v>53</v>
      </c>
      <c r="Q23" s="145" t="s">
        <v>53</v>
      </c>
      <c r="R23" s="110" t="s">
        <v>53</v>
      </c>
      <c r="S23" s="110" t="s">
        <v>53</v>
      </c>
      <c r="T23" s="110" t="s">
        <v>53</v>
      </c>
      <c r="U23" s="98" t="s">
        <v>53</v>
      </c>
      <c r="V23" s="99" t="s">
        <v>53</v>
      </c>
      <c r="W23" s="100" t="s">
        <v>53</v>
      </c>
      <c r="X23" s="99" t="s">
        <v>53</v>
      </c>
      <c r="Y23" s="98" t="s">
        <v>53</v>
      </c>
      <c r="Z23" s="110" t="s">
        <v>53</v>
      </c>
      <c r="AA23" s="107"/>
      <c r="AB23" s="108"/>
      <c r="AC23" s="109"/>
      <c r="AH23" t="s">
        <v>112</v>
      </c>
      <c r="AR23" t="s">
        <v>120</v>
      </c>
    </row>
    <row r="24" spans="5:58" ht="20.100000000000001" customHeight="1" x14ac:dyDescent="0.25">
      <c r="E24" s="146" t="s">
        <v>121</v>
      </c>
      <c r="F24" s="147" t="s">
        <v>91</v>
      </c>
      <c r="H24" s="148" t="s">
        <v>53</v>
      </c>
      <c r="I24" s="148" t="s">
        <v>53</v>
      </c>
      <c r="J24" s="148" t="s">
        <v>53</v>
      </c>
      <c r="K24" s="149" t="s">
        <v>53</v>
      </c>
      <c r="L24" s="148" t="s">
        <v>53</v>
      </c>
      <c r="M24" s="116" t="s">
        <v>53</v>
      </c>
      <c r="N24" s="106" t="str">
        <f>IFERROR(IF(COUNT([1]OtherForeign!O16),([1]OtherForeign!O16),""),"")</f>
        <v/>
      </c>
      <c r="O24" s="97" t="s">
        <v>53</v>
      </c>
      <c r="P24" s="148" t="s">
        <v>53</v>
      </c>
      <c r="Q24" s="150" t="s">
        <v>53</v>
      </c>
      <c r="R24" s="148" t="s">
        <v>53</v>
      </c>
      <c r="S24" s="148" t="s">
        <v>53</v>
      </c>
      <c r="T24" s="148" t="s">
        <v>53</v>
      </c>
      <c r="U24" s="117" t="s">
        <v>53</v>
      </c>
      <c r="V24" s="99" t="s">
        <v>53</v>
      </c>
      <c r="W24" s="118" t="s">
        <v>53</v>
      </c>
      <c r="X24" s="99" t="s">
        <v>53</v>
      </c>
      <c r="Y24" s="117" t="s">
        <v>53</v>
      </c>
      <c r="Z24" s="148" t="s">
        <v>53</v>
      </c>
      <c r="AA24" s="107"/>
      <c r="AB24" s="108"/>
      <c r="AC24" s="109"/>
      <c r="AH24" t="s">
        <v>116</v>
      </c>
      <c r="AR24" t="s">
        <v>122</v>
      </c>
    </row>
    <row r="25" spans="5:58" ht="20.100000000000001" customHeight="1" x14ac:dyDescent="0.25">
      <c r="E25" s="119" t="s">
        <v>123</v>
      </c>
      <c r="F25" s="119"/>
      <c r="G25" s="119"/>
      <c r="H25" s="151">
        <v>3</v>
      </c>
      <c r="I25" s="151">
        <v>1500900</v>
      </c>
      <c r="J25" s="151" t="s">
        <v>53</v>
      </c>
      <c r="K25" s="152" t="s">
        <v>53</v>
      </c>
      <c r="L25" s="151">
        <v>1500900</v>
      </c>
      <c r="M25" s="122">
        <v>1.1599999999999999</v>
      </c>
      <c r="N25" s="153">
        <v>1500900</v>
      </c>
      <c r="O25" s="153" t="s">
        <v>53</v>
      </c>
      <c r="P25" s="151">
        <v>1500900</v>
      </c>
      <c r="Q25" s="123">
        <v>1.1599999999999999</v>
      </c>
      <c r="R25" s="154" t="s">
        <v>53</v>
      </c>
      <c r="S25" s="154" t="s">
        <v>53</v>
      </c>
      <c r="T25" s="151" t="s">
        <v>53</v>
      </c>
      <c r="U25" s="124">
        <v>1.1599999999999999</v>
      </c>
      <c r="V25" s="151" t="s">
        <v>53</v>
      </c>
      <c r="W25" s="125" t="s">
        <v>53</v>
      </c>
      <c r="X25" s="120" t="s">
        <v>53</v>
      </c>
      <c r="Y25" s="126" t="s">
        <v>53</v>
      </c>
      <c r="Z25" s="151">
        <v>1500900</v>
      </c>
      <c r="AA25" s="127"/>
      <c r="AB25" s="128"/>
      <c r="AC25" s="129"/>
      <c r="AR25" t="s">
        <v>124</v>
      </c>
    </row>
    <row r="26" spans="5:58" ht="36.75" customHeight="1" x14ac:dyDescent="0.25">
      <c r="E26" s="155" t="s">
        <v>125</v>
      </c>
      <c r="F26" s="155"/>
      <c r="G26" s="155"/>
      <c r="H26" s="151">
        <v>17</v>
      </c>
      <c r="I26" s="151">
        <v>56661474</v>
      </c>
      <c r="J26" s="151" t="s">
        <v>53</v>
      </c>
      <c r="K26" s="152" t="s">
        <v>53</v>
      </c>
      <c r="L26" s="151">
        <v>56661474</v>
      </c>
      <c r="M26" s="122">
        <v>43.95</v>
      </c>
      <c r="N26" s="153">
        <v>56661474</v>
      </c>
      <c r="O26" s="153" t="s">
        <v>53</v>
      </c>
      <c r="P26" s="151">
        <v>56661474</v>
      </c>
      <c r="Q26" s="123">
        <v>43.95</v>
      </c>
      <c r="R26" s="154" t="s">
        <v>53</v>
      </c>
      <c r="S26" s="154" t="s">
        <v>53</v>
      </c>
      <c r="T26" s="151" t="s">
        <v>53</v>
      </c>
      <c r="U26" s="124">
        <v>43.95</v>
      </c>
      <c r="V26" s="151" t="s">
        <v>53</v>
      </c>
      <c r="W26" s="125" t="s">
        <v>53</v>
      </c>
      <c r="X26" s="151" t="s">
        <v>53</v>
      </c>
      <c r="Y26" s="126" t="s">
        <v>53</v>
      </c>
      <c r="Z26" s="151">
        <v>56661474</v>
      </c>
      <c r="AA26" s="156"/>
      <c r="AB26" s="157"/>
      <c r="AC26" s="158"/>
      <c r="AR26" t="s">
        <v>126</v>
      </c>
    </row>
    <row r="27" spans="5:58" ht="33" customHeight="1" x14ac:dyDescent="0.25">
      <c r="E27" s="159"/>
      <c r="F27" s="160" t="s">
        <v>127</v>
      </c>
      <c r="M27"/>
      <c r="N27"/>
      <c r="O27"/>
      <c r="Q27"/>
      <c r="U27"/>
      <c r="V27"/>
      <c r="W27"/>
      <c r="X27"/>
      <c r="Y27"/>
    </row>
    <row r="28" spans="5:58" ht="31.5" customHeight="1" x14ac:dyDescent="0.25">
      <c r="E28" s="161" t="s">
        <v>128</v>
      </c>
      <c r="F28" s="162" t="s">
        <v>129</v>
      </c>
      <c r="G28" s="163"/>
      <c r="H28" s="164" t="s">
        <v>130</v>
      </c>
      <c r="I28" s="165"/>
      <c r="J28" s="165"/>
      <c r="K28" s="163"/>
      <c r="L28" s="163"/>
      <c r="M28" s="163"/>
      <c r="N28" s="163"/>
      <c r="O28" s="163"/>
      <c r="P28" s="165"/>
      <c r="Q28" s="163"/>
      <c r="R28" s="165"/>
      <c r="S28" s="165"/>
      <c r="T28" s="165"/>
      <c r="U28" s="163"/>
      <c r="V28" s="163"/>
      <c r="W28" s="163"/>
      <c r="X28" s="163"/>
      <c r="Y28" s="163"/>
      <c r="Z28" s="166"/>
      <c r="AA28" s="166"/>
      <c r="AB28" s="166"/>
      <c r="AC28" s="167"/>
    </row>
    <row r="29" spans="5:58" ht="20.100000000000001" customHeight="1" x14ac:dyDescent="0.25">
      <c r="E29" s="168" t="s">
        <v>70</v>
      </c>
      <c r="F29" s="169" t="s">
        <v>131</v>
      </c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1"/>
    </row>
    <row r="30" spans="5:58" ht="20.100000000000001" customHeight="1" x14ac:dyDescent="0.25">
      <c r="E30" s="104" t="s">
        <v>72</v>
      </c>
      <c r="F30" s="172" t="s">
        <v>132</v>
      </c>
      <c r="H30" s="173">
        <v>2</v>
      </c>
      <c r="I30" s="173">
        <v>5500</v>
      </c>
      <c r="J30" s="173"/>
      <c r="K30" s="174"/>
      <c r="L30" s="175">
        <v>5500</v>
      </c>
      <c r="M30" s="176">
        <f>+IFERROR(IF(COUNT(L30),ROUND(L30/'[1]Shareholding Pattern'!$L$78*100,2),""),"")</f>
        <v>0</v>
      </c>
      <c r="N30" s="177">
        <v>5500</v>
      </c>
      <c r="O30" s="174"/>
      <c r="P30" s="110">
        <v>5500</v>
      </c>
      <c r="Q30" s="145">
        <v>0</v>
      </c>
      <c r="R30" s="173"/>
      <c r="S30" s="173"/>
      <c r="T30" s="110" t="s">
        <v>53</v>
      </c>
      <c r="U30" s="178">
        <f>+IFERROR(IF(COUNT(L30,T30),ROUND(SUM(L30,T30)/SUM('[1]Shareholding Pattern'!$L$78,'[1]Shareholding Pattern'!$T$78)*100,2),""),"")</f>
        <v>0</v>
      </c>
      <c r="V30" s="174"/>
      <c r="W30" s="100" t="s">
        <v>53</v>
      </c>
      <c r="X30" s="179"/>
      <c r="Y30" s="180"/>
      <c r="Z30" s="173">
        <v>4000</v>
      </c>
      <c r="AA30" s="173">
        <v>0</v>
      </c>
      <c r="AB30" s="173">
        <v>0</v>
      </c>
      <c r="AC30" s="173">
        <v>0</v>
      </c>
      <c r="AH30" t="s">
        <v>133</v>
      </c>
      <c r="AR30" t="s">
        <v>134</v>
      </c>
      <c r="AX30" t="s">
        <v>133</v>
      </c>
      <c r="AZ30" t="s">
        <v>135</v>
      </c>
      <c r="BF30" t="s">
        <v>136</v>
      </c>
    </row>
    <row r="31" spans="5:58" ht="20.100000000000001" customHeight="1" x14ac:dyDescent="0.25">
      <c r="E31" s="104" t="s">
        <v>78</v>
      </c>
      <c r="F31" s="143" t="s">
        <v>137</v>
      </c>
      <c r="H31" s="173"/>
      <c r="I31" s="173"/>
      <c r="J31" s="173"/>
      <c r="K31" s="174"/>
      <c r="L31" s="110" t="s">
        <v>53</v>
      </c>
      <c r="M31" s="176" t="str">
        <f>+IFERROR(IF(COUNT(L31),ROUND(L31/'[1]Shareholding Pattern'!$L$78*100,2),""),"")</f>
        <v/>
      </c>
      <c r="N31" s="177" t="s">
        <v>53</v>
      </c>
      <c r="O31" s="174"/>
      <c r="P31" s="110" t="s">
        <v>53</v>
      </c>
      <c r="Q31" s="145" t="s">
        <v>53</v>
      </c>
      <c r="R31" s="173"/>
      <c r="S31" s="173"/>
      <c r="T31" s="110" t="s">
        <v>53</v>
      </c>
      <c r="U31" s="178" t="str">
        <f>+IFERROR(IF(COUNT(L31,T31),ROUND(SUM(L31,T31)/SUM('[1]Shareholding Pattern'!$L$78,'[1]Shareholding Pattern'!$T$78)*100,2),""),"")</f>
        <v/>
      </c>
      <c r="V31" s="174"/>
      <c r="W31" s="100" t="s">
        <v>53</v>
      </c>
      <c r="X31" s="181"/>
      <c r="Y31" s="182"/>
      <c r="Z31" s="173"/>
      <c r="AA31" s="173"/>
      <c r="AB31" s="173"/>
      <c r="AC31" s="173"/>
      <c r="AH31" t="s">
        <v>138</v>
      </c>
      <c r="AR31" t="s">
        <v>139</v>
      </c>
      <c r="AX31" t="s">
        <v>138</v>
      </c>
      <c r="AZ31" t="s">
        <v>140</v>
      </c>
      <c r="BF31" t="s">
        <v>141</v>
      </c>
    </row>
    <row r="32" spans="5:58" ht="20.100000000000001" customHeight="1" x14ac:dyDescent="0.25">
      <c r="E32" s="104" t="s">
        <v>84</v>
      </c>
      <c r="F32" s="143" t="s">
        <v>142</v>
      </c>
      <c r="H32" s="173"/>
      <c r="I32" s="173"/>
      <c r="J32" s="173"/>
      <c r="K32" s="174"/>
      <c r="L32" s="110" t="s">
        <v>53</v>
      </c>
      <c r="M32" s="176" t="str">
        <f>+IFERROR(IF(COUNT(L32),ROUND(L32/'[1]Shareholding Pattern'!$L$78*100,2),""),"")</f>
        <v/>
      </c>
      <c r="N32" s="177"/>
      <c r="O32" s="174"/>
      <c r="P32" s="110" t="s">
        <v>53</v>
      </c>
      <c r="Q32" s="145" t="s">
        <v>53</v>
      </c>
      <c r="R32" s="173"/>
      <c r="S32" s="173"/>
      <c r="T32" s="110" t="s">
        <v>53</v>
      </c>
      <c r="U32" s="178" t="str">
        <f>+IFERROR(IF(COUNT(L32,T32),ROUND(SUM(L32,T32)/SUM('[1]Shareholding Pattern'!$L$78,'[1]Shareholding Pattern'!$T$78)*100,2),""),"")</f>
        <v/>
      </c>
      <c r="V32" s="174"/>
      <c r="W32" s="100" t="s">
        <v>53</v>
      </c>
      <c r="X32" s="181"/>
      <c r="Y32" s="182"/>
      <c r="Z32" s="173"/>
      <c r="AA32" s="173"/>
      <c r="AB32" s="173"/>
      <c r="AC32" s="173"/>
      <c r="AH32" t="s">
        <v>143</v>
      </c>
      <c r="AR32" t="s">
        <v>144</v>
      </c>
      <c r="AX32" t="s">
        <v>143</v>
      </c>
      <c r="AZ32" t="s">
        <v>145</v>
      </c>
      <c r="BF32" t="s">
        <v>146</v>
      </c>
    </row>
    <row r="33" spans="5:58" ht="20.100000000000001" customHeight="1" x14ac:dyDescent="0.25">
      <c r="E33" s="104" t="s">
        <v>90</v>
      </c>
      <c r="F33" s="143" t="s">
        <v>86</v>
      </c>
      <c r="H33" s="173">
        <v>3</v>
      </c>
      <c r="I33" s="173">
        <v>4490</v>
      </c>
      <c r="J33" s="173"/>
      <c r="K33" s="174"/>
      <c r="L33" s="110">
        <v>4490</v>
      </c>
      <c r="M33" s="176">
        <f>+IFERROR(IF(COUNT(L33),ROUND(L33/'[1]Shareholding Pattern'!$L$78*100,2),""),"")</f>
        <v>0</v>
      </c>
      <c r="N33" s="177">
        <v>4490</v>
      </c>
      <c r="O33" s="174"/>
      <c r="P33" s="110">
        <v>4490</v>
      </c>
      <c r="Q33" s="145">
        <v>0</v>
      </c>
      <c r="R33" s="173"/>
      <c r="S33" s="173"/>
      <c r="T33" s="110" t="s">
        <v>53</v>
      </c>
      <c r="U33" s="178">
        <f>+IFERROR(IF(COUNT(L33,T33),ROUND(SUM(L33,T33)/SUM('[1]Shareholding Pattern'!$L$78,'[1]Shareholding Pattern'!$T$78)*100,2),""),"")</f>
        <v>0</v>
      </c>
      <c r="V33" s="174"/>
      <c r="W33" s="100" t="s">
        <v>53</v>
      </c>
      <c r="X33" s="181"/>
      <c r="Y33" s="182"/>
      <c r="Z33" s="173">
        <v>0</v>
      </c>
      <c r="AA33" s="173">
        <v>0</v>
      </c>
      <c r="AB33" s="173">
        <v>0</v>
      </c>
      <c r="AC33" s="173">
        <v>0</v>
      </c>
      <c r="AH33" t="s">
        <v>147</v>
      </c>
      <c r="AR33" t="s">
        <v>148</v>
      </c>
      <c r="AX33" t="s">
        <v>147</v>
      </c>
      <c r="AZ33" t="s">
        <v>149</v>
      </c>
      <c r="BF33" t="s">
        <v>150</v>
      </c>
    </row>
    <row r="34" spans="5:58" ht="20.100000000000001" customHeight="1" x14ac:dyDescent="0.25">
      <c r="E34" s="104" t="s">
        <v>121</v>
      </c>
      <c r="F34" s="143" t="s">
        <v>151</v>
      </c>
      <c r="H34" s="173">
        <v>1</v>
      </c>
      <c r="I34" s="173">
        <v>704740</v>
      </c>
      <c r="J34" s="173"/>
      <c r="K34" s="174"/>
      <c r="L34" s="110">
        <v>704740</v>
      </c>
      <c r="M34" s="176">
        <f>+IFERROR(IF(COUNT(L34),ROUND(L34/'[1]Shareholding Pattern'!$L$78*100,2),""),"")</f>
        <v>0.55000000000000004</v>
      </c>
      <c r="N34" s="177">
        <v>704740</v>
      </c>
      <c r="O34" s="174"/>
      <c r="P34" s="110">
        <v>704740</v>
      </c>
      <c r="Q34" s="145">
        <v>0.55000000000000004</v>
      </c>
      <c r="R34" s="173"/>
      <c r="S34" s="173"/>
      <c r="T34" s="110" t="s">
        <v>53</v>
      </c>
      <c r="U34" s="178">
        <f>+IFERROR(IF(COUNT(L34,T34),ROUND(SUM(L34,T34)/SUM('[1]Shareholding Pattern'!$L$78,'[1]Shareholding Pattern'!$T$78)*100,2),""),"")</f>
        <v>0.55000000000000004</v>
      </c>
      <c r="V34" s="174"/>
      <c r="W34" s="100" t="s">
        <v>53</v>
      </c>
      <c r="X34" s="181"/>
      <c r="Y34" s="182"/>
      <c r="Z34" s="173">
        <v>704740</v>
      </c>
      <c r="AA34" s="173">
        <v>0</v>
      </c>
      <c r="AB34" s="173">
        <v>0</v>
      </c>
      <c r="AC34" s="173">
        <v>0</v>
      </c>
      <c r="AH34" t="s">
        <v>152</v>
      </c>
      <c r="AR34" t="s">
        <v>153</v>
      </c>
      <c r="AX34" t="s">
        <v>152</v>
      </c>
      <c r="AZ34" t="s">
        <v>154</v>
      </c>
      <c r="BF34" t="s">
        <v>155</v>
      </c>
    </row>
    <row r="35" spans="5:58" ht="20.100000000000001" customHeight="1" x14ac:dyDescent="0.25">
      <c r="E35" s="104" t="s">
        <v>156</v>
      </c>
      <c r="F35" s="143" t="s">
        <v>157</v>
      </c>
      <c r="H35" s="173"/>
      <c r="I35" s="173"/>
      <c r="J35" s="173"/>
      <c r="K35" s="174"/>
      <c r="L35" s="110" t="s">
        <v>53</v>
      </c>
      <c r="M35" s="176" t="str">
        <f>+IFERROR(IF(COUNT(L35),ROUND(L35/'[1]Shareholding Pattern'!$L$78*100,2),""),"")</f>
        <v/>
      </c>
      <c r="N35" s="177"/>
      <c r="O35" s="174"/>
      <c r="P35" s="110" t="s">
        <v>53</v>
      </c>
      <c r="Q35" s="145" t="s">
        <v>53</v>
      </c>
      <c r="R35" s="173"/>
      <c r="S35" s="173"/>
      <c r="T35" s="110" t="s">
        <v>53</v>
      </c>
      <c r="U35" s="178" t="str">
        <f>+IFERROR(IF(COUNT(L35,T35),ROUND(SUM(L35,T35)/SUM('[1]Shareholding Pattern'!$L$78,'[1]Shareholding Pattern'!$T$78)*100,2),""),"")</f>
        <v/>
      </c>
      <c r="V35" s="174"/>
      <c r="W35" s="100" t="s">
        <v>53</v>
      </c>
      <c r="X35" s="181"/>
      <c r="Y35" s="182"/>
      <c r="Z35" s="173"/>
      <c r="AA35" s="173"/>
      <c r="AB35" s="173"/>
      <c r="AC35" s="173"/>
      <c r="AH35" t="s">
        <v>158</v>
      </c>
      <c r="AR35" t="s">
        <v>159</v>
      </c>
      <c r="AX35" t="s">
        <v>158</v>
      </c>
      <c r="AZ35" t="s">
        <v>160</v>
      </c>
      <c r="BF35" t="s">
        <v>161</v>
      </c>
    </row>
    <row r="36" spans="5:58" ht="20.100000000000001" customHeight="1" x14ac:dyDescent="0.25">
      <c r="E36" s="104" t="s">
        <v>162</v>
      </c>
      <c r="F36" s="183" t="s">
        <v>163</v>
      </c>
      <c r="H36" s="173"/>
      <c r="I36" s="173"/>
      <c r="J36" s="173"/>
      <c r="K36" s="174"/>
      <c r="L36" s="110" t="s">
        <v>53</v>
      </c>
      <c r="M36" s="176" t="str">
        <f>+IFERROR(IF(COUNT(L36),ROUND(L36/'[1]Shareholding Pattern'!$L$78*100,2),""),"")</f>
        <v/>
      </c>
      <c r="N36" s="177"/>
      <c r="O36" s="174"/>
      <c r="P36" s="110" t="s">
        <v>53</v>
      </c>
      <c r="Q36" s="145" t="s">
        <v>53</v>
      </c>
      <c r="R36" s="173"/>
      <c r="S36" s="173"/>
      <c r="T36" s="110" t="s">
        <v>53</v>
      </c>
      <c r="U36" s="178" t="str">
        <f>+IFERROR(IF(COUNT(L36,T36),ROUND(SUM(L36,T36)/SUM('[1]Shareholding Pattern'!$L$78,'[1]Shareholding Pattern'!$T$78)*100,2),""),"")</f>
        <v/>
      </c>
      <c r="V36" s="174"/>
      <c r="W36" s="100" t="s">
        <v>53</v>
      </c>
      <c r="X36" s="181"/>
      <c r="Y36" s="182"/>
      <c r="Z36" s="173"/>
      <c r="AA36" s="173"/>
      <c r="AB36" s="173"/>
      <c r="AC36" s="173"/>
      <c r="AH36" t="s">
        <v>164</v>
      </c>
      <c r="AR36" t="s">
        <v>165</v>
      </c>
      <c r="AX36" t="s">
        <v>164</v>
      </c>
      <c r="AZ36" t="s">
        <v>166</v>
      </c>
      <c r="BF36" t="s">
        <v>167</v>
      </c>
    </row>
    <row r="37" spans="5:58" ht="20.100000000000001" customHeight="1" x14ac:dyDescent="0.25">
      <c r="E37" s="104" t="s">
        <v>168</v>
      </c>
      <c r="F37" s="184" t="s">
        <v>169</v>
      </c>
      <c r="H37" s="173"/>
      <c r="I37" s="173"/>
      <c r="J37" s="173"/>
      <c r="K37" s="174"/>
      <c r="L37" s="110" t="s">
        <v>53</v>
      </c>
      <c r="M37" s="176" t="str">
        <f>+IFERROR(IF(COUNT(L37),ROUND(L37/'[1]Shareholding Pattern'!$L$78*100,2),""),"")</f>
        <v/>
      </c>
      <c r="N37" s="177"/>
      <c r="O37" s="174"/>
      <c r="P37" s="110" t="s">
        <v>53</v>
      </c>
      <c r="Q37" s="145" t="s">
        <v>53</v>
      </c>
      <c r="R37" s="173"/>
      <c r="S37" s="173"/>
      <c r="T37" s="110" t="s">
        <v>53</v>
      </c>
      <c r="U37" s="178" t="str">
        <f>+IFERROR(IF(COUNT(L37,T37),ROUND(SUM(L37,T37)/SUM('[1]Shareholding Pattern'!$L$78,'[1]Shareholding Pattern'!$T$78)*100,2),""),"")</f>
        <v/>
      </c>
      <c r="V37" s="174"/>
      <c r="W37" s="100" t="s">
        <v>53</v>
      </c>
      <c r="X37" s="181"/>
      <c r="Y37" s="182"/>
      <c r="Z37" s="173"/>
      <c r="AA37" s="173"/>
      <c r="AB37" s="173"/>
      <c r="AC37" s="173"/>
      <c r="AH37" t="s">
        <v>170</v>
      </c>
      <c r="AR37" t="s">
        <v>171</v>
      </c>
      <c r="AX37" t="s">
        <v>170</v>
      </c>
      <c r="AZ37" t="s">
        <v>172</v>
      </c>
      <c r="BF37" t="s">
        <v>173</v>
      </c>
    </row>
    <row r="38" spans="5:58" ht="20.100000000000001" customHeight="1" x14ac:dyDescent="0.25">
      <c r="E38" s="185" t="s">
        <v>174</v>
      </c>
      <c r="F38" s="143" t="s">
        <v>175</v>
      </c>
      <c r="H38" s="173"/>
      <c r="I38" s="173"/>
      <c r="J38" s="173"/>
      <c r="K38" s="174"/>
      <c r="L38" s="110" t="s">
        <v>53</v>
      </c>
      <c r="M38" s="176" t="str">
        <f>+IFERROR(IF(COUNT(L38),ROUND(L38/'[1]Shareholding Pattern'!$L$78*100,2),""),"")</f>
        <v/>
      </c>
      <c r="N38" s="177"/>
      <c r="O38" s="174"/>
      <c r="P38" s="110" t="s">
        <v>53</v>
      </c>
      <c r="Q38" s="145" t="s">
        <v>53</v>
      </c>
      <c r="R38" s="173"/>
      <c r="S38" s="173"/>
      <c r="T38" s="110" t="s">
        <v>53</v>
      </c>
      <c r="U38" s="178" t="str">
        <f>+IFERROR(IF(COUNT(L38,T38),ROUND(SUM(L38,T38)/SUM('[1]Shareholding Pattern'!$L$78,'[1]Shareholding Pattern'!$T$78)*100,2),""),"")</f>
        <v/>
      </c>
      <c r="V38" s="174"/>
      <c r="W38" s="100" t="s">
        <v>53</v>
      </c>
      <c r="X38" s="181"/>
      <c r="Y38" s="182"/>
      <c r="Z38" s="173"/>
      <c r="AA38" s="173"/>
      <c r="AB38" s="173"/>
      <c r="AC38" s="173"/>
      <c r="AH38" t="s">
        <v>176</v>
      </c>
      <c r="AR38" t="s">
        <v>177</v>
      </c>
      <c r="AX38" t="s">
        <v>176</v>
      </c>
      <c r="AZ38" t="s">
        <v>178</v>
      </c>
      <c r="BF38" t="s">
        <v>179</v>
      </c>
    </row>
    <row r="39" spans="5:58" ht="20.100000000000001" customHeight="1" x14ac:dyDescent="0.25">
      <c r="E39" s="104" t="s">
        <v>180</v>
      </c>
      <c r="F39" s="186" t="s">
        <v>181</v>
      </c>
      <c r="H39" s="173"/>
      <c r="I39" s="173"/>
      <c r="J39" s="173"/>
      <c r="K39" s="174"/>
      <c r="L39" s="110" t="s">
        <v>53</v>
      </c>
      <c r="M39" s="176" t="str">
        <f>+IFERROR(IF(COUNT(L39),ROUND(L39/'[1]Shareholding Pattern'!$L$78*100,2),""),"")</f>
        <v/>
      </c>
      <c r="N39" s="177"/>
      <c r="O39" s="174"/>
      <c r="P39" s="110" t="s">
        <v>53</v>
      </c>
      <c r="Q39" s="145" t="s">
        <v>53</v>
      </c>
      <c r="R39" s="173"/>
      <c r="S39" s="173"/>
      <c r="T39" s="110" t="s">
        <v>53</v>
      </c>
      <c r="U39" s="178" t="str">
        <f>+IFERROR(IF(COUNT(L39,T39),ROUND(SUM(L39,T39)/SUM('[1]Shareholding Pattern'!$L$78,'[1]Shareholding Pattern'!$T$78)*100,2),""),"")</f>
        <v/>
      </c>
      <c r="V39" s="174"/>
      <c r="W39" s="100" t="s">
        <v>53</v>
      </c>
      <c r="X39" s="181"/>
      <c r="Y39" s="182"/>
      <c r="Z39" s="173"/>
      <c r="AA39" s="173"/>
      <c r="AB39" s="173"/>
      <c r="AC39" s="173"/>
      <c r="AH39" t="s">
        <v>181</v>
      </c>
      <c r="AR39" t="s">
        <v>182</v>
      </c>
      <c r="AX39" t="s">
        <v>181</v>
      </c>
      <c r="AZ39" t="s">
        <v>183</v>
      </c>
      <c r="BF39" t="s">
        <v>184</v>
      </c>
    </row>
    <row r="40" spans="5:58" ht="20.100000000000001" customHeight="1" x14ac:dyDescent="0.25">
      <c r="E40" s="146" t="s">
        <v>185</v>
      </c>
      <c r="F40" s="147" t="s">
        <v>91</v>
      </c>
      <c r="H40" s="173"/>
      <c r="I40" s="173"/>
      <c r="J40" s="173"/>
      <c r="K40" s="174"/>
      <c r="L40" s="110" t="s">
        <v>53</v>
      </c>
      <c r="M40" s="176" t="str">
        <f>+IFERROR(IF(COUNT(L40),ROUND(L40/'[1]Shareholding Pattern'!$L$78*100,2),""),"")</f>
        <v/>
      </c>
      <c r="N40" s="177"/>
      <c r="O40" s="174"/>
      <c r="P40" s="110" t="s">
        <v>53</v>
      </c>
      <c r="Q40" s="145" t="s">
        <v>53</v>
      </c>
      <c r="R40" s="173"/>
      <c r="S40" s="173"/>
      <c r="T40" s="110" t="s">
        <v>53</v>
      </c>
      <c r="U40" s="178" t="str">
        <f>+IFERROR(IF(COUNT(L40,T40),ROUND(SUM(L40,T40)/SUM('[1]Shareholding Pattern'!$L$78,'[1]Shareholding Pattern'!$T$78)*100,2),""),"")</f>
        <v/>
      </c>
      <c r="V40" s="174"/>
      <c r="W40" s="100" t="s">
        <v>53</v>
      </c>
      <c r="X40" s="181"/>
      <c r="Y40" s="182"/>
      <c r="Z40" s="173"/>
      <c r="AA40" s="173"/>
      <c r="AB40" s="173"/>
      <c r="AC40" s="173"/>
      <c r="AH40" t="s">
        <v>186</v>
      </c>
      <c r="AR40" t="s">
        <v>187</v>
      </c>
      <c r="AX40" t="s">
        <v>186</v>
      </c>
      <c r="AZ40" t="s">
        <v>188</v>
      </c>
      <c r="BF40" t="s">
        <v>189</v>
      </c>
    </row>
    <row r="41" spans="5:58" ht="20.100000000000001" customHeight="1" x14ac:dyDescent="0.25">
      <c r="E41" s="119" t="s">
        <v>190</v>
      </c>
      <c r="F41" s="119"/>
      <c r="G41" s="119"/>
      <c r="H41" s="120">
        <v>6</v>
      </c>
      <c r="I41" s="120">
        <v>714730</v>
      </c>
      <c r="J41" s="120" t="s">
        <v>53</v>
      </c>
      <c r="K41" s="120" t="s">
        <v>53</v>
      </c>
      <c r="L41" s="120">
        <v>714730</v>
      </c>
      <c r="M41" s="187">
        <f>+IFERROR(IF(COUNT(L41),ROUND(L41/'[1]Shareholding Pattern'!$L$78*100,2),""),"")</f>
        <v>0.55000000000000004</v>
      </c>
      <c r="N41" s="120">
        <v>714730</v>
      </c>
      <c r="O41" s="120" t="s">
        <v>53</v>
      </c>
      <c r="P41" s="188">
        <v>714730</v>
      </c>
      <c r="Q41" s="123">
        <v>0.55000000000000004</v>
      </c>
      <c r="R41" s="120" t="s">
        <v>53</v>
      </c>
      <c r="S41" s="120" t="s">
        <v>53</v>
      </c>
      <c r="T41" s="188" t="s">
        <v>53</v>
      </c>
      <c r="U41" s="189">
        <f>+IFERROR(IF(COUNT(L41,T41),ROUND(SUM(L41,T41)/SUM('[1]Shareholding Pattern'!$L$78,'[1]Shareholding Pattern'!$T$78)*100,2),""),"")</f>
        <v>0.55000000000000004</v>
      </c>
      <c r="V41" s="120" t="s">
        <v>53</v>
      </c>
      <c r="W41" s="190" t="s">
        <v>53</v>
      </c>
      <c r="X41" s="191"/>
      <c r="Y41" s="192"/>
      <c r="Z41" s="120">
        <v>708740</v>
      </c>
      <c r="AA41" s="120">
        <v>0</v>
      </c>
      <c r="AB41" s="120">
        <v>0</v>
      </c>
      <c r="AC41" s="120">
        <v>0</v>
      </c>
      <c r="AR41" t="s">
        <v>191</v>
      </c>
    </row>
    <row r="42" spans="5:58" ht="20.100000000000001" customHeight="1" x14ac:dyDescent="0.25">
      <c r="E42" s="168" t="s">
        <v>101</v>
      </c>
      <c r="F42" s="193" t="s">
        <v>192</v>
      </c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5"/>
    </row>
    <row r="43" spans="5:58" ht="20.100000000000001" customHeight="1" x14ac:dyDescent="0.25">
      <c r="E43" s="104" t="s">
        <v>72</v>
      </c>
      <c r="F43" s="196" t="s">
        <v>193</v>
      </c>
      <c r="H43" s="173"/>
      <c r="I43" s="173"/>
      <c r="J43" s="173"/>
      <c r="K43" s="174"/>
      <c r="L43" s="110" t="s">
        <v>53</v>
      </c>
      <c r="M43" s="176" t="str">
        <f>+IFERROR(IF(COUNT(L43),ROUND(L43/'[1]Shareholding Pattern'!$L$78*100,2),""),"")</f>
        <v/>
      </c>
      <c r="N43" s="177"/>
      <c r="O43" s="174"/>
      <c r="P43" s="110" t="s">
        <v>53</v>
      </c>
      <c r="Q43" s="145" t="s">
        <v>53</v>
      </c>
      <c r="R43" s="173"/>
      <c r="S43" s="173"/>
      <c r="T43" s="110" t="s">
        <v>53</v>
      </c>
      <c r="U43" s="178" t="str">
        <f>+IFERROR(IF(COUNT(L43,T43),ROUND(SUM(L43,T43)/SUM('[1]Shareholding Pattern'!$L$78,'[1]Shareholding Pattern'!$T$78)*100,2),""),"")</f>
        <v/>
      </c>
      <c r="V43" s="174"/>
      <c r="W43" s="100" t="s">
        <v>53</v>
      </c>
      <c r="X43" s="179"/>
      <c r="Y43" s="180"/>
      <c r="Z43" s="173"/>
      <c r="AA43" s="173"/>
      <c r="AB43" s="173"/>
      <c r="AC43" s="173"/>
      <c r="AH43" t="s">
        <v>193</v>
      </c>
      <c r="AR43" t="s">
        <v>194</v>
      </c>
      <c r="AX43" t="s">
        <v>193</v>
      </c>
      <c r="AZ43" t="s">
        <v>195</v>
      </c>
      <c r="BF43" t="s">
        <v>196</v>
      </c>
    </row>
    <row r="44" spans="5:58" ht="20.100000000000001" customHeight="1" x14ac:dyDescent="0.25">
      <c r="E44" s="104" t="s">
        <v>78</v>
      </c>
      <c r="F44" s="143" t="s">
        <v>197</v>
      </c>
      <c r="H44" s="173"/>
      <c r="I44" s="173"/>
      <c r="J44" s="173"/>
      <c r="K44" s="174"/>
      <c r="L44" s="110" t="s">
        <v>53</v>
      </c>
      <c r="M44" s="176" t="str">
        <f>+IFERROR(IF(COUNT(L44),ROUND(L44/'[1]Shareholding Pattern'!$L$78*100,2),""),"")</f>
        <v/>
      </c>
      <c r="N44" s="177"/>
      <c r="O44" s="174"/>
      <c r="P44" s="110" t="s">
        <v>53</v>
      </c>
      <c r="Q44" s="145" t="s">
        <v>53</v>
      </c>
      <c r="R44" s="173"/>
      <c r="S44" s="173"/>
      <c r="T44" s="110" t="s">
        <v>53</v>
      </c>
      <c r="U44" s="178" t="str">
        <f>+IFERROR(IF(COUNT(L44,T44),ROUND(SUM(L44,T44)/SUM('[1]Shareholding Pattern'!$L$78,'[1]Shareholding Pattern'!$T$78)*100,2),""),"")</f>
        <v/>
      </c>
      <c r="V44" s="174"/>
      <c r="W44" s="100" t="s">
        <v>53</v>
      </c>
      <c r="X44" s="181"/>
      <c r="Y44" s="182"/>
      <c r="Z44" s="173"/>
      <c r="AA44" s="173"/>
      <c r="AB44" s="173"/>
      <c r="AC44" s="173"/>
      <c r="AH44" t="s">
        <v>198</v>
      </c>
      <c r="AR44" t="s">
        <v>199</v>
      </c>
      <c r="AX44" t="s">
        <v>198</v>
      </c>
      <c r="AZ44" t="s">
        <v>200</v>
      </c>
      <c r="BF44" t="s">
        <v>201</v>
      </c>
    </row>
    <row r="45" spans="5:58" ht="20.100000000000001" customHeight="1" x14ac:dyDescent="0.25">
      <c r="E45" s="104" t="s">
        <v>84</v>
      </c>
      <c r="F45" s="197" t="s">
        <v>169</v>
      </c>
      <c r="H45" s="173"/>
      <c r="I45" s="173"/>
      <c r="J45" s="173"/>
      <c r="K45" s="174"/>
      <c r="L45" s="110" t="s">
        <v>53</v>
      </c>
      <c r="M45" s="176" t="str">
        <f>+IFERROR(IF(COUNT(L45),ROUND(L45/'[1]Shareholding Pattern'!$L$78*100,2),""),"")</f>
        <v/>
      </c>
      <c r="N45" s="177"/>
      <c r="O45" s="174"/>
      <c r="P45" s="110" t="s">
        <v>53</v>
      </c>
      <c r="Q45" s="145" t="s">
        <v>53</v>
      </c>
      <c r="R45" s="173"/>
      <c r="S45" s="173"/>
      <c r="T45" s="110" t="s">
        <v>53</v>
      </c>
      <c r="U45" s="178" t="str">
        <f>+IFERROR(IF(COUNT(L45,T45),ROUND(SUM(L45,T45)/SUM('[1]Shareholding Pattern'!$L$78,'[1]Shareholding Pattern'!$T$78)*100,2),""),"")</f>
        <v/>
      </c>
      <c r="V45" s="174"/>
      <c r="W45" s="100" t="s">
        <v>53</v>
      </c>
      <c r="X45" s="181"/>
      <c r="Y45" s="182"/>
      <c r="Z45" s="173"/>
      <c r="AA45" s="173"/>
      <c r="AB45" s="173"/>
      <c r="AC45" s="173"/>
      <c r="AH45" t="s">
        <v>202</v>
      </c>
      <c r="AR45" t="s">
        <v>203</v>
      </c>
      <c r="AX45" t="s">
        <v>202</v>
      </c>
      <c r="AZ45" t="s">
        <v>204</v>
      </c>
      <c r="BF45" t="s">
        <v>205</v>
      </c>
    </row>
    <row r="46" spans="5:58" ht="20.100000000000001" customHeight="1" x14ac:dyDescent="0.25">
      <c r="E46" s="104" t="s">
        <v>90</v>
      </c>
      <c r="F46" s="143" t="s">
        <v>206</v>
      </c>
      <c r="H46" s="173">
        <v>53</v>
      </c>
      <c r="I46" s="173">
        <v>2140042</v>
      </c>
      <c r="J46" s="173"/>
      <c r="K46" s="174"/>
      <c r="L46" s="110">
        <v>2140042</v>
      </c>
      <c r="M46" s="176">
        <f>+IFERROR(IF(COUNT(L46),ROUND(L46/'[1]Shareholding Pattern'!$L$78*100,2),""),"")</f>
        <v>1.66</v>
      </c>
      <c r="N46" s="177">
        <v>2140042</v>
      </c>
      <c r="O46" s="174"/>
      <c r="P46" s="110">
        <v>2140042</v>
      </c>
      <c r="Q46" s="145">
        <v>1.66</v>
      </c>
      <c r="R46" s="173"/>
      <c r="S46" s="173"/>
      <c r="T46" s="110" t="s">
        <v>53</v>
      </c>
      <c r="U46" s="178">
        <f>+IFERROR(IF(COUNT(L46,T46),ROUND(SUM(L46,T46)/SUM('[1]Shareholding Pattern'!$L$78,'[1]Shareholding Pattern'!$T$78)*100,2),""),"")</f>
        <v>1.66</v>
      </c>
      <c r="V46" s="174"/>
      <c r="W46" s="100" t="s">
        <v>53</v>
      </c>
      <c r="X46" s="181"/>
      <c r="Y46" s="182"/>
      <c r="Z46" s="173">
        <v>2140042</v>
      </c>
      <c r="AA46" s="173">
        <v>0</v>
      </c>
      <c r="AB46" s="173">
        <v>0</v>
      </c>
      <c r="AC46" s="173">
        <v>0</v>
      </c>
      <c r="AH46" t="s">
        <v>207</v>
      </c>
      <c r="AR46" t="s">
        <v>208</v>
      </c>
      <c r="AX46" t="s">
        <v>207</v>
      </c>
      <c r="AZ46" t="s">
        <v>209</v>
      </c>
      <c r="BF46" t="s">
        <v>210</v>
      </c>
    </row>
    <row r="47" spans="5:58" ht="20.100000000000001" customHeight="1" x14ac:dyDescent="0.25">
      <c r="E47" s="104" t="s">
        <v>121</v>
      </c>
      <c r="F47" s="198" t="s">
        <v>211</v>
      </c>
      <c r="H47" s="173">
        <v>2</v>
      </c>
      <c r="I47" s="173">
        <v>41427</v>
      </c>
      <c r="J47" s="173"/>
      <c r="K47" s="174"/>
      <c r="L47" s="110">
        <v>41427</v>
      </c>
      <c r="M47" s="176">
        <f>+IFERROR(IF(COUNT(L47),ROUND(L47/'[1]Shareholding Pattern'!$L$78*100,2),""),"")</f>
        <v>0.03</v>
      </c>
      <c r="N47" s="177">
        <v>41427</v>
      </c>
      <c r="O47" s="174"/>
      <c r="P47" s="110">
        <v>41427</v>
      </c>
      <c r="Q47" s="145">
        <v>0.03</v>
      </c>
      <c r="R47" s="173"/>
      <c r="S47" s="173"/>
      <c r="T47" s="110" t="s">
        <v>53</v>
      </c>
      <c r="U47" s="178">
        <f>+IFERROR(IF(COUNT(L47,T47),ROUND(SUM(L47,T47)/SUM('[1]Shareholding Pattern'!$L$78,'[1]Shareholding Pattern'!$T$78)*100,2),""),"")</f>
        <v>0.03</v>
      </c>
      <c r="V47" s="174"/>
      <c r="W47" s="100" t="s">
        <v>53</v>
      </c>
      <c r="X47" s="181"/>
      <c r="Y47" s="182"/>
      <c r="Z47" s="173">
        <v>41427</v>
      </c>
      <c r="AA47" s="173">
        <v>0</v>
      </c>
      <c r="AB47" s="173">
        <v>0</v>
      </c>
      <c r="AC47" s="173">
        <v>0</v>
      </c>
      <c r="AH47" t="s">
        <v>212</v>
      </c>
      <c r="AR47" t="s">
        <v>213</v>
      </c>
      <c r="AX47" t="s">
        <v>212</v>
      </c>
      <c r="AZ47" t="s">
        <v>214</v>
      </c>
      <c r="BF47" t="s">
        <v>215</v>
      </c>
    </row>
    <row r="48" spans="5:58" ht="30" x14ac:dyDescent="0.25">
      <c r="E48" s="199" t="s">
        <v>156</v>
      </c>
      <c r="F48" s="200" t="s">
        <v>216</v>
      </c>
      <c r="H48" s="173"/>
      <c r="I48" s="173"/>
      <c r="J48" s="173"/>
      <c r="K48" s="174"/>
      <c r="L48" s="110" t="s">
        <v>53</v>
      </c>
      <c r="M48" s="176" t="str">
        <f>+IFERROR(IF(COUNT(L48),ROUND(L48/'[1]Shareholding Pattern'!$L$78*100,2),""),"")</f>
        <v/>
      </c>
      <c r="N48" s="177" t="s">
        <v>53</v>
      </c>
      <c r="O48" s="174"/>
      <c r="P48" s="110" t="s">
        <v>53</v>
      </c>
      <c r="Q48" s="145" t="s">
        <v>53</v>
      </c>
      <c r="R48" s="173"/>
      <c r="S48" s="173"/>
      <c r="T48" s="110" t="s">
        <v>53</v>
      </c>
      <c r="U48" s="178" t="str">
        <f>+IFERROR(IF(COUNT(L48,T48),ROUND(SUM(L48,T48)/SUM('[1]Shareholding Pattern'!$L$78,'[1]Shareholding Pattern'!$T$78)*100,2),""),"")</f>
        <v/>
      </c>
      <c r="V48" s="174"/>
      <c r="W48" s="100" t="s">
        <v>53</v>
      </c>
      <c r="X48" s="181"/>
      <c r="Y48" s="182"/>
      <c r="Z48" s="173"/>
      <c r="AA48" s="173"/>
      <c r="AB48" s="173"/>
      <c r="AC48" s="173"/>
      <c r="AH48" t="s">
        <v>217</v>
      </c>
      <c r="AR48" t="s">
        <v>218</v>
      </c>
      <c r="AX48" t="s">
        <v>217</v>
      </c>
      <c r="AZ48" t="s">
        <v>219</v>
      </c>
      <c r="BF48" t="s">
        <v>220</v>
      </c>
    </row>
    <row r="49" spans="5:58" ht="20.100000000000001" customHeight="1" x14ac:dyDescent="0.25">
      <c r="E49" s="146" t="s">
        <v>162</v>
      </c>
      <c r="F49" s="201" t="s">
        <v>91</v>
      </c>
      <c r="H49" s="173">
        <v>1</v>
      </c>
      <c r="I49" s="173">
        <v>500</v>
      </c>
      <c r="J49" s="173"/>
      <c r="K49" s="174"/>
      <c r="L49" s="110">
        <v>500</v>
      </c>
      <c r="M49" s="176">
        <f>+IFERROR(IF(COUNT(L49),ROUND(L49/'[1]Shareholding Pattern'!$L$78*100,2),""),"")</f>
        <v>0</v>
      </c>
      <c r="N49" s="177">
        <v>500</v>
      </c>
      <c r="O49" s="174"/>
      <c r="P49" s="110">
        <v>500</v>
      </c>
      <c r="Q49" s="145">
        <v>0</v>
      </c>
      <c r="R49" s="173"/>
      <c r="S49" s="173"/>
      <c r="T49" s="110" t="s">
        <v>53</v>
      </c>
      <c r="U49" s="178">
        <f>+IFERROR(IF(COUNT(L49,T49),ROUND(SUM(L49,T49)/SUM('[1]Shareholding Pattern'!$L$78,'[1]Shareholding Pattern'!$T$78)*100,2),""),"")</f>
        <v>0</v>
      </c>
      <c r="V49" s="174"/>
      <c r="W49" s="100" t="s">
        <v>53</v>
      </c>
      <c r="X49" s="181"/>
      <c r="Y49" s="182"/>
      <c r="Z49" s="173">
        <v>500</v>
      </c>
      <c r="AA49" s="173">
        <v>0</v>
      </c>
      <c r="AB49" s="173">
        <v>0</v>
      </c>
      <c r="AC49" s="173">
        <v>0</v>
      </c>
      <c r="AH49" t="s">
        <v>221</v>
      </c>
      <c r="AR49" t="s">
        <v>222</v>
      </c>
      <c r="AX49" t="s">
        <v>221</v>
      </c>
      <c r="AZ49" t="s">
        <v>223</v>
      </c>
      <c r="BF49" t="s">
        <v>224</v>
      </c>
    </row>
    <row r="50" spans="5:58" ht="20.100000000000001" customHeight="1" x14ac:dyDescent="0.25">
      <c r="E50" s="119" t="s">
        <v>225</v>
      </c>
      <c r="F50" s="119"/>
      <c r="G50" s="119"/>
      <c r="H50" s="202">
        <f>+IFERROR(IF(COUNT(H43:H49),ROUND(SUM(H43:H49),0),""),"")</f>
        <v>56</v>
      </c>
      <c r="I50" s="202">
        <f t="shared" ref="I50:K50" si="0">+IFERROR(IF(COUNT(I43:I49),ROUND(SUM(I43:I49),0),""),"")</f>
        <v>2181969</v>
      </c>
      <c r="J50" s="202" t="str">
        <f t="shared" si="0"/>
        <v/>
      </c>
      <c r="K50" s="202" t="str">
        <f t="shared" si="0"/>
        <v/>
      </c>
      <c r="L50" s="188">
        <v>2181969</v>
      </c>
      <c r="M50" s="187">
        <f>+IFERROR(IF(COUNT(L50),ROUND(L50/'[1]Shareholding Pattern'!$L$78*100,2),""),"")</f>
        <v>1.69</v>
      </c>
      <c r="N50" s="202">
        <f t="shared" ref="N50" si="1">+IFERROR(IF(COUNT(N43:N49),ROUND(SUM(N43:N49),0),""),"")</f>
        <v>2181969</v>
      </c>
      <c r="O50" s="202" t="str">
        <f t="shared" ref="O50" si="2">+IFERROR(IF(COUNT(O43:O49),ROUND(SUM(O43:O49),0),""),"")</f>
        <v/>
      </c>
      <c r="P50" s="188">
        <v>2181969</v>
      </c>
      <c r="Q50" s="203">
        <v>1.69</v>
      </c>
      <c r="R50" s="202" t="str">
        <f t="shared" ref="R50" si="3">+IFERROR(IF(COUNT(R43:R49),ROUND(SUM(R43:R49),0),""),"")</f>
        <v/>
      </c>
      <c r="S50" s="202" t="str">
        <f t="shared" ref="S50:V50" si="4">+IFERROR(IF(COUNT(S43:S49),ROUND(SUM(S43:S49),0),""),"")</f>
        <v/>
      </c>
      <c r="T50" s="188" t="s">
        <v>53</v>
      </c>
      <c r="U50" s="189">
        <f>+IFERROR(IF(COUNT(L50,T50),ROUND(SUM(L50,T50)/SUM('[1]Shareholding Pattern'!$L$78,'[1]Shareholding Pattern'!$T$78)*100,2),""),"")</f>
        <v>1.69</v>
      </c>
      <c r="V50" s="202" t="str">
        <f t="shared" si="4"/>
        <v/>
      </c>
      <c r="W50" s="190" t="s">
        <v>53</v>
      </c>
      <c r="X50" s="191"/>
      <c r="Y50" s="192"/>
      <c r="Z50" s="202">
        <f t="shared" ref="Z50" si="5">+IFERROR(IF(COUNT(Z43:Z49),ROUND(SUM(Z43:Z49),0),""),"")</f>
        <v>2181969</v>
      </c>
      <c r="AA50" s="202">
        <f t="shared" ref="AA50:AC50" si="6">+IFERROR(IF(COUNT(AA43:AA49),ROUND(SUM(AA43:AA49),0),""),"")</f>
        <v>0</v>
      </c>
      <c r="AB50" s="202">
        <f t="shared" si="6"/>
        <v>0</v>
      </c>
      <c r="AC50" s="202">
        <f t="shared" si="6"/>
        <v>0</v>
      </c>
      <c r="AR50" t="s">
        <v>226</v>
      </c>
    </row>
    <row r="51" spans="5:58" ht="20.100000000000001" customHeight="1" x14ac:dyDescent="0.25">
      <c r="E51" s="168" t="s">
        <v>227</v>
      </c>
      <c r="F51" s="193" t="s">
        <v>228</v>
      </c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5"/>
    </row>
    <row r="52" spans="5:58" ht="20.100000000000001" customHeight="1" x14ac:dyDescent="0.25">
      <c r="E52" s="204" t="s">
        <v>72</v>
      </c>
      <c r="F52" s="205" t="s">
        <v>229</v>
      </c>
      <c r="G52" s="206"/>
      <c r="H52" s="207"/>
      <c r="I52" s="173"/>
      <c r="J52" s="173"/>
      <c r="K52" s="173"/>
      <c r="L52" s="208" t="s">
        <v>53</v>
      </c>
      <c r="M52" s="209" t="str">
        <f>+IFERROR(IF(COUNT(L52),ROUND(L52/'[1]Shareholding Pattern'!$L$78*100,2),""),"")</f>
        <v/>
      </c>
      <c r="N52" s="173"/>
      <c r="O52" s="173"/>
      <c r="P52" s="110" t="s">
        <v>53</v>
      </c>
      <c r="Q52" s="144" t="s">
        <v>53</v>
      </c>
      <c r="R52" s="173"/>
      <c r="S52" s="173"/>
      <c r="T52" s="110" t="s">
        <v>53</v>
      </c>
      <c r="U52" s="178" t="str">
        <f>+IFERROR(IF(COUNT(L52,T52),ROUND(SUM(L52,T52)/SUM('[1]Shareholding Pattern'!$L$78,'[1]Shareholding Pattern'!$T$78)*100,2),""),"")</f>
        <v/>
      </c>
      <c r="V52" s="173"/>
      <c r="W52" s="100" t="s">
        <v>53</v>
      </c>
      <c r="X52" s="179"/>
      <c r="Y52" s="180"/>
      <c r="Z52" s="173"/>
      <c r="AA52" s="173"/>
      <c r="AB52" s="173"/>
      <c r="AC52" s="173"/>
      <c r="AH52" t="s">
        <v>230</v>
      </c>
      <c r="AR52" t="s">
        <v>231</v>
      </c>
      <c r="AX52" t="s">
        <v>230</v>
      </c>
      <c r="AZ52" t="s">
        <v>232</v>
      </c>
      <c r="BF52" t="s">
        <v>233</v>
      </c>
    </row>
    <row r="53" spans="5:58" ht="20.100000000000001" customHeight="1" x14ac:dyDescent="0.25">
      <c r="E53" s="210" t="s">
        <v>78</v>
      </c>
      <c r="F53" s="211" t="s">
        <v>234</v>
      </c>
      <c r="G53" s="212"/>
      <c r="H53" s="173"/>
      <c r="I53" s="173"/>
      <c r="J53" s="173"/>
      <c r="K53" s="173"/>
      <c r="L53" s="208" t="s">
        <v>53</v>
      </c>
      <c r="M53" s="209" t="str">
        <f>+IFERROR(IF(COUNT(L53),ROUND(L53/'[1]Shareholding Pattern'!$L$78*100,2),""),"")</f>
        <v/>
      </c>
      <c r="N53" s="173"/>
      <c r="O53" s="173"/>
      <c r="P53" s="110" t="s">
        <v>53</v>
      </c>
      <c r="Q53" s="144" t="s">
        <v>53</v>
      </c>
      <c r="R53" s="173"/>
      <c r="S53" s="173"/>
      <c r="T53" s="110" t="s">
        <v>53</v>
      </c>
      <c r="U53" s="178" t="str">
        <f>+IFERROR(IF(COUNT(L53,T53),ROUND(SUM(L53,T53)/SUM('[1]Shareholding Pattern'!$L$78,'[1]Shareholding Pattern'!$T$78)*100,2),""),"")</f>
        <v/>
      </c>
      <c r="V53" s="173"/>
      <c r="W53" s="100" t="s">
        <v>53</v>
      </c>
      <c r="X53" s="181"/>
      <c r="Y53" s="182"/>
      <c r="Z53" s="173"/>
      <c r="AA53" s="173"/>
      <c r="AB53" s="173"/>
      <c r="AC53" s="173"/>
      <c r="AH53" t="s">
        <v>235</v>
      </c>
      <c r="AR53" t="s">
        <v>236</v>
      </c>
      <c r="AX53" t="s">
        <v>235</v>
      </c>
      <c r="AZ53" t="s">
        <v>237</v>
      </c>
      <c r="BF53" t="s">
        <v>238</v>
      </c>
    </row>
    <row r="54" spans="5:58" ht="30" x14ac:dyDescent="0.25">
      <c r="E54" s="213" t="s">
        <v>84</v>
      </c>
      <c r="F54" s="214" t="s">
        <v>239</v>
      </c>
      <c r="H54" s="173">
        <v>1</v>
      </c>
      <c r="I54" s="173">
        <v>500</v>
      </c>
      <c r="J54" s="173"/>
      <c r="K54" s="173"/>
      <c r="L54" s="215">
        <v>500</v>
      </c>
      <c r="M54" s="216">
        <f>+IFERROR(IF(COUNT(L54),ROUND(L54/'[1]Shareholding Pattern'!$L$78*100,2),""),"")</f>
        <v>0</v>
      </c>
      <c r="N54" s="173">
        <v>500</v>
      </c>
      <c r="O54" s="173"/>
      <c r="P54" s="217">
        <v>500</v>
      </c>
      <c r="Q54" s="218">
        <v>0</v>
      </c>
      <c r="R54" s="173"/>
      <c r="S54" s="173"/>
      <c r="T54" s="217" t="s">
        <v>53</v>
      </c>
      <c r="U54" s="219">
        <f>+IFERROR(IF(COUNT(L54,T54),ROUND(SUM(L54,T54)/SUM('[1]Shareholding Pattern'!$L$78,'[1]Shareholding Pattern'!$T$78)*100,2),""),"")</f>
        <v>0</v>
      </c>
      <c r="V54" s="173"/>
      <c r="W54" s="220" t="s">
        <v>53</v>
      </c>
      <c r="X54" s="181"/>
      <c r="Y54" s="182"/>
      <c r="Z54" s="173">
        <v>500</v>
      </c>
      <c r="AA54" s="173">
        <v>0</v>
      </c>
      <c r="AB54" s="173">
        <v>0</v>
      </c>
      <c r="AC54" s="173">
        <v>0</v>
      </c>
      <c r="AH54" t="s">
        <v>240</v>
      </c>
      <c r="AR54" t="s">
        <v>241</v>
      </c>
      <c r="AX54" t="s">
        <v>240</v>
      </c>
      <c r="AZ54" t="s">
        <v>242</v>
      </c>
      <c r="BF54" t="s">
        <v>243</v>
      </c>
    </row>
    <row r="55" spans="5:58" ht="20.100000000000001" customHeight="1" x14ac:dyDescent="0.25">
      <c r="E55" s="119" t="s">
        <v>244</v>
      </c>
      <c r="F55" s="119"/>
      <c r="G55" s="119"/>
      <c r="H55" s="202">
        <f>+IFERROR(IF(COUNT(H52:H54),ROUND(SUM(H52:H54),0),""),"")</f>
        <v>1</v>
      </c>
      <c r="I55" s="202">
        <f t="shared" ref="I55:O55" si="7">+IFERROR(IF(COUNT(I52:I54),ROUND(SUM(I52:I54),0),""),"")</f>
        <v>500</v>
      </c>
      <c r="J55" s="202" t="str">
        <f t="shared" si="7"/>
        <v/>
      </c>
      <c r="K55" s="202" t="str">
        <f t="shared" si="7"/>
        <v/>
      </c>
      <c r="L55" s="188">
        <v>500</v>
      </c>
      <c r="M55" s="187">
        <f>+IFERROR(IF(COUNT(L55),ROUND(L55/'[1]Shareholding Pattern'!$L$78*100,2),""),"")</f>
        <v>0</v>
      </c>
      <c r="N55" s="202">
        <f t="shared" si="7"/>
        <v>500</v>
      </c>
      <c r="O55" s="202" t="str">
        <f t="shared" si="7"/>
        <v/>
      </c>
      <c r="P55" s="188">
        <v>500</v>
      </c>
      <c r="Q55" s="203">
        <v>0</v>
      </c>
      <c r="R55" s="202" t="str">
        <f t="shared" ref="R55" si="8">+IFERROR(IF(COUNT(R52:R54),ROUND(SUM(R52:R54),0),""),"")</f>
        <v/>
      </c>
      <c r="S55" s="202" t="str">
        <f t="shared" ref="S55:V55" si="9">+IFERROR(IF(COUNT(S52:S54),ROUND(SUM(S52:S54),0),""),"")</f>
        <v/>
      </c>
      <c r="T55" s="188" t="s">
        <v>53</v>
      </c>
      <c r="U55" s="189">
        <f>+IFERROR(IF(COUNT(L55,T55),ROUND(SUM(L55,T55)/SUM('[1]Shareholding Pattern'!$L$78,'[1]Shareholding Pattern'!$T$78)*100,2),""),"")</f>
        <v>0</v>
      </c>
      <c r="V55" s="202" t="str">
        <f t="shared" si="9"/>
        <v/>
      </c>
      <c r="W55" s="190" t="s">
        <v>53</v>
      </c>
      <c r="X55" s="181"/>
      <c r="Y55" s="182"/>
      <c r="Z55" s="202">
        <f t="shared" ref="Z55" si="10">+IFERROR(IF(COUNT(Z52:Z54),ROUND(SUM(Z52:Z54),0),""),"")</f>
        <v>500</v>
      </c>
      <c r="AA55" s="202">
        <f t="shared" ref="AA55:AC55" si="11">+IFERROR(IF(COUNT(AA52:AA54),ROUND(SUM(AA52:AA54),0),""),"")</f>
        <v>0</v>
      </c>
      <c r="AB55" s="202">
        <f t="shared" si="11"/>
        <v>0</v>
      </c>
      <c r="AC55" s="202">
        <f t="shared" si="11"/>
        <v>0</v>
      </c>
      <c r="AR55" t="s">
        <v>245</v>
      </c>
    </row>
    <row r="56" spans="5:58" ht="20.100000000000001" customHeight="1" x14ac:dyDescent="0.25">
      <c r="E56" s="130" t="s">
        <v>246</v>
      </c>
      <c r="F56" s="221" t="s">
        <v>247</v>
      </c>
      <c r="G56" s="222"/>
      <c r="H56" s="223"/>
      <c r="I56" s="223"/>
      <c r="J56" s="223"/>
      <c r="K56" s="222"/>
      <c r="L56" s="222"/>
      <c r="M56" s="224"/>
      <c r="N56" s="225"/>
      <c r="O56" s="225"/>
      <c r="P56" s="223"/>
      <c r="Q56" s="224"/>
      <c r="R56" s="223"/>
      <c r="S56" s="223"/>
      <c r="T56" s="223"/>
      <c r="U56" s="222"/>
      <c r="V56" s="225"/>
      <c r="W56" s="226"/>
      <c r="X56" s="181"/>
      <c r="Y56" s="182"/>
      <c r="Z56" s="89"/>
      <c r="AA56" s="85"/>
      <c r="AB56" s="85"/>
      <c r="AC56" s="88"/>
    </row>
    <row r="57" spans="5:58" ht="51.75" customHeight="1" x14ac:dyDescent="0.25">
      <c r="E57" s="199" t="s">
        <v>72</v>
      </c>
      <c r="F57" s="227" t="s">
        <v>248</v>
      </c>
      <c r="H57" s="173"/>
      <c r="I57" s="173"/>
      <c r="J57" s="173"/>
      <c r="K57" s="173"/>
      <c r="L57" s="208" t="s">
        <v>53</v>
      </c>
      <c r="M57" s="209" t="str">
        <f>+IFERROR(IF(COUNT(L57),ROUND(L57/'[1]Shareholding Pattern'!$L$78*100,2),""),"")</f>
        <v/>
      </c>
      <c r="N57" s="173"/>
      <c r="O57" s="173"/>
      <c r="P57" s="208" t="s">
        <v>53</v>
      </c>
      <c r="Q57" s="228" t="s">
        <v>53</v>
      </c>
      <c r="R57" s="173"/>
      <c r="S57" s="173"/>
      <c r="T57" s="208" t="s">
        <v>53</v>
      </c>
      <c r="U57" s="178" t="str">
        <f>+IFERROR(IF(COUNT(L57,T57),ROUND(SUM(L57,T57)/SUM('[1]Shareholding Pattern'!$L$78,'[1]Shareholding Pattern'!$T$78)*100,2),""),"")</f>
        <v/>
      </c>
      <c r="V57" s="173"/>
      <c r="W57" s="100" t="s">
        <v>53</v>
      </c>
      <c r="X57" s="181"/>
      <c r="Y57" s="182"/>
      <c r="Z57" s="173"/>
      <c r="AA57" s="173"/>
      <c r="AB57" s="173"/>
      <c r="AC57" s="173"/>
      <c r="AH57" t="s">
        <v>249</v>
      </c>
      <c r="AR57" t="s">
        <v>250</v>
      </c>
      <c r="AX57" t="s">
        <v>249</v>
      </c>
      <c r="AZ57" t="s">
        <v>251</v>
      </c>
      <c r="BF57" t="s">
        <v>252</v>
      </c>
    </row>
    <row r="58" spans="5:58" ht="51.75" customHeight="1" x14ac:dyDescent="0.25">
      <c r="E58" s="199" t="s">
        <v>78</v>
      </c>
      <c r="F58" s="227" t="s">
        <v>253</v>
      </c>
      <c r="H58" s="173">
        <v>1</v>
      </c>
      <c r="I58" s="173">
        <v>1000</v>
      </c>
      <c r="J58" s="173"/>
      <c r="K58" s="173"/>
      <c r="L58" s="208">
        <v>1000</v>
      </c>
      <c r="M58" s="209">
        <f>+IFERROR(IF(COUNT(L58),ROUND(L58/'[1]Shareholding Pattern'!$L$78*100,2),""),"")</f>
        <v>0</v>
      </c>
      <c r="N58" s="173">
        <v>1000</v>
      </c>
      <c r="O58" s="173"/>
      <c r="P58" s="208">
        <v>1000</v>
      </c>
      <c r="Q58" s="228">
        <v>0</v>
      </c>
      <c r="R58" s="173"/>
      <c r="S58" s="173"/>
      <c r="T58" s="208" t="s">
        <v>53</v>
      </c>
      <c r="U58" s="178">
        <f>+IFERROR(IF(COUNT(L58,T58),ROUND(SUM(L58,T58)/SUM('[1]Shareholding Pattern'!$L$78,'[1]Shareholding Pattern'!$T$78)*100,2),""),"")</f>
        <v>0</v>
      </c>
      <c r="V58" s="173"/>
      <c r="W58" s="100" t="s">
        <v>53</v>
      </c>
      <c r="X58" s="181"/>
      <c r="Y58" s="182"/>
      <c r="Z58" s="173">
        <v>1000</v>
      </c>
      <c r="AA58" s="173">
        <v>0</v>
      </c>
      <c r="AB58" s="173">
        <v>0</v>
      </c>
      <c r="AC58" s="173">
        <v>0</v>
      </c>
      <c r="AH58" t="s">
        <v>254</v>
      </c>
      <c r="AR58" t="s">
        <v>255</v>
      </c>
      <c r="AX58" t="s">
        <v>254</v>
      </c>
      <c r="AZ58" t="s">
        <v>256</v>
      </c>
      <c r="BF58" t="s">
        <v>257</v>
      </c>
    </row>
    <row r="59" spans="5:58" ht="51.75" customHeight="1" x14ac:dyDescent="0.25">
      <c r="E59" s="199" t="s">
        <v>84</v>
      </c>
      <c r="F59" s="227" t="s">
        <v>258</v>
      </c>
      <c r="H59" s="173"/>
      <c r="I59" s="173"/>
      <c r="J59" s="173"/>
      <c r="K59" s="173"/>
      <c r="L59" s="208" t="s">
        <v>53</v>
      </c>
      <c r="M59" s="209" t="str">
        <f>+IFERROR(IF(COUNT(L59),ROUND(L59/'[1]Shareholding Pattern'!$L$78*100,2),""),"")</f>
        <v/>
      </c>
      <c r="N59" s="173"/>
      <c r="O59" s="173"/>
      <c r="P59" s="208" t="s">
        <v>53</v>
      </c>
      <c r="Q59" s="228" t="s">
        <v>53</v>
      </c>
      <c r="R59" s="173"/>
      <c r="S59" s="173"/>
      <c r="T59" s="208" t="s">
        <v>53</v>
      </c>
      <c r="U59" s="178" t="str">
        <f>+IFERROR(IF(COUNT(L59,T59),ROUND(SUM(L59,T59)/SUM('[1]Shareholding Pattern'!$L$78,'[1]Shareholding Pattern'!$T$78)*100,2),""),"")</f>
        <v/>
      </c>
      <c r="V59" s="173"/>
      <c r="W59" s="100" t="s">
        <v>53</v>
      </c>
      <c r="X59" s="181"/>
      <c r="Y59" s="182"/>
      <c r="Z59" s="173"/>
      <c r="AA59" s="173"/>
      <c r="AB59" s="173"/>
      <c r="AC59" s="173"/>
      <c r="AH59" t="s">
        <v>258</v>
      </c>
      <c r="AR59" t="s">
        <v>259</v>
      </c>
      <c r="AX59" t="s">
        <v>258</v>
      </c>
      <c r="AZ59" t="s">
        <v>260</v>
      </c>
      <c r="BF59" t="s">
        <v>261</v>
      </c>
    </row>
    <row r="60" spans="5:58" ht="51.75" customHeight="1" x14ac:dyDescent="0.25">
      <c r="E60" s="199" t="s">
        <v>90</v>
      </c>
      <c r="F60" s="227" t="s">
        <v>262</v>
      </c>
      <c r="H60" s="173"/>
      <c r="I60" s="173"/>
      <c r="J60" s="173"/>
      <c r="K60" s="173"/>
      <c r="L60" s="208" t="s">
        <v>53</v>
      </c>
      <c r="M60" s="209" t="str">
        <f>+IFERROR(IF(COUNT(L60),ROUND(L60/'[1]Shareholding Pattern'!$L$78*100,2),""),"")</f>
        <v/>
      </c>
      <c r="N60" s="173"/>
      <c r="O60" s="173"/>
      <c r="P60" s="208" t="s">
        <v>53</v>
      </c>
      <c r="Q60" s="228" t="s">
        <v>53</v>
      </c>
      <c r="R60" s="173"/>
      <c r="S60" s="173"/>
      <c r="T60" s="208" t="s">
        <v>53</v>
      </c>
      <c r="U60" s="178" t="str">
        <f>+IFERROR(IF(COUNT(L60,T60),ROUND(SUM(L60,T60)/SUM('[1]Shareholding Pattern'!$L$78,'[1]Shareholding Pattern'!$T$78)*100,2),""),"")</f>
        <v/>
      </c>
      <c r="V60" s="173"/>
      <c r="W60" s="100" t="s">
        <v>53</v>
      </c>
      <c r="X60" s="181"/>
      <c r="Y60" s="182"/>
      <c r="Z60" s="173"/>
      <c r="AA60" s="173"/>
      <c r="AB60" s="173"/>
      <c r="AC60" s="173"/>
      <c r="AH60" t="s">
        <v>263</v>
      </c>
      <c r="AR60" t="s">
        <v>264</v>
      </c>
      <c r="AX60" t="s">
        <v>263</v>
      </c>
      <c r="AZ60" t="s">
        <v>265</v>
      </c>
      <c r="BF60" t="s">
        <v>266</v>
      </c>
    </row>
    <row r="61" spans="5:58" ht="51.75" customHeight="1" x14ac:dyDescent="0.25">
      <c r="E61" s="199" t="s">
        <v>121</v>
      </c>
      <c r="F61" s="227" t="s">
        <v>267</v>
      </c>
      <c r="H61" s="173"/>
      <c r="I61" s="173"/>
      <c r="J61" s="173"/>
      <c r="K61" s="173"/>
      <c r="L61" s="208" t="s">
        <v>53</v>
      </c>
      <c r="M61" s="209" t="str">
        <f>+IFERROR(IF(COUNT(L61),ROUND(L61/'[1]Shareholding Pattern'!$L$78*100,2),""),"")</f>
        <v/>
      </c>
      <c r="N61" s="173"/>
      <c r="O61" s="173"/>
      <c r="P61" s="208" t="s">
        <v>53</v>
      </c>
      <c r="Q61" s="228" t="s">
        <v>53</v>
      </c>
      <c r="R61" s="173"/>
      <c r="S61" s="173"/>
      <c r="T61" s="208" t="s">
        <v>53</v>
      </c>
      <c r="U61" s="178" t="str">
        <f>+IFERROR(IF(COUNT(L61,T61),ROUND(SUM(L61,T61)/SUM('[1]Shareholding Pattern'!$L$78,'[1]Shareholding Pattern'!$T$78)*100,2),""),"")</f>
        <v/>
      </c>
      <c r="V61" s="173"/>
      <c r="W61" s="100" t="s">
        <v>53</v>
      </c>
      <c r="X61" s="181"/>
      <c r="Y61" s="182"/>
      <c r="Z61" s="173"/>
      <c r="AA61" s="173"/>
      <c r="AB61" s="173"/>
      <c r="AC61" s="173"/>
      <c r="AH61" t="s">
        <v>268</v>
      </c>
      <c r="AR61" t="s">
        <v>269</v>
      </c>
      <c r="AX61" t="s">
        <v>268</v>
      </c>
      <c r="AZ61" t="s">
        <v>270</v>
      </c>
      <c r="BF61" t="s">
        <v>271</v>
      </c>
    </row>
    <row r="62" spans="5:58" ht="51.75" customHeight="1" x14ac:dyDescent="0.25">
      <c r="E62" s="199" t="s">
        <v>156</v>
      </c>
      <c r="F62" s="229" t="s">
        <v>272</v>
      </c>
      <c r="H62" s="173">
        <v>1</v>
      </c>
      <c r="I62" s="173">
        <v>2034857</v>
      </c>
      <c r="J62" s="173"/>
      <c r="K62" s="173"/>
      <c r="L62" s="208">
        <v>2034857</v>
      </c>
      <c r="M62" s="209">
        <f>+IFERROR(IF(COUNT(L62),ROUND(L62/'[1]Shareholding Pattern'!$L$78*100,2),""),"")</f>
        <v>1.58</v>
      </c>
      <c r="N62" s="173">
        <v>2034857</v>
      </c>
      <c r="O62" s="173"/>
      <c r="P62" s="208">
        <v>2034857</v>
      </c>
      <c r="Q62" s="228">
        <v>1.58</v>
      </c>
      <c r="R62" s="173"/>
      <c r="S62" s="173"/>
      <c r="T62" s="208" t="s">
        <v>53</v>
      </c>
      <c r="U62" s="178">
        <f>+IFERROR(IF(COUNT(L62,T62),ROUND(SUM(L62,T62)/SUM('[1]Shareholding Pattern'!$L$78,'[1]Shareholding Pattern'!$T$78)*100,2),""),"")</f>
        <v>1.58</v>
      </c>
      <c r="V62" s="173"/>
      <c r="W62" s="100" t="s">
        <v>53</v>
      </c>
      <c r="X62" s="181"/>
      <c r="Y62" s="182"/>
      <c r="Z62" s="173">
        <v>2034857</v>
      </c>
      <c r="AA62" s="173">
        <v>0</v>
      </c>
      <c r="AB62" s="173">
        <v>0</v>
      </c>
      <c r="AC62" s="173">
        <v>0</v>
      </c>
      <c r="AH62" t="s">
        <v>273</v>
      </c>
      <c r="AR62" t="s">
        <v>274</v>
      </c>
      <c r="AX62" t="s">
        <v>273</v>
      </c>
      <c r="AZ62" t="s">
        <v>275</v>
      </c>
      <c r="BF62" t="s">
        <v>276</v>
      </c>
    </row>
    <row r="63" spans="5:58" ht="51.75" customHeight="1" x14ac:dyDescent="0.25">
      <c r="E63" s="199" t="s">
        <v>162</v>
      </c>
      <c r="F63" s="227" t="s">
        <v>277</v>
      </c>
      <c r="H63" s="173">
        <v>62110</v>
      </c>
      <c r="I63" s="173">
        <v>36758569</v>
      </c>
      <c r="J63" s="173"/>
      <c r="K63" s="173"/>
      <c r="L63" s="208">
        <v>36758569</v>
      </c>
      <c r="M63" s="209">
        <f>+IFERROR(IF(COUNT(L63),ROUND(L63/'[1]Shareholding Pattern'!$L$78*100,2),""),"")</f>
        <v>28.51</v>
      </c>
      <c r="N63" s="173">
        <v>36758569</v>
      </c>
      <c r="O63" s="173"/>
      <c r="P63" s="208">
        <v>36758569</v>
      </c>
      <c r="Q63" s="228">
        <v>28.51</v>
      </c>
      <c r="R63" s="173"/>
      <c r="S63" s="173"/>
      <c r="T63" s="208" t="s">
        <v>53</v>
      </c>
      <c r="U63" s="178">
        <f>+IFERROR(IF(COUNT(L63,T63),ROUND(SUM(L63,T63)/SUM('[1]Shareholding Pattern'!$L$78,'[1]Shareholding Pattern'!$T$78)*100,2),""),"")</f>
        <v>28.51</v>
      </c>
      <c r="V63" s="173"/>
      <c r="W63" s="100" t="s">
        <v>53</v>
      </c>
      <c r="X63" s="181"/>
      <c r="Y63" s="182"/>
      <c r="Z63" s="173">
        <v>34908618</v>
      </c>
      <c r="AA63" s="173">
        <v>0</v>
      </c>
      <c r="AB63" s="173">
        <v>0</v>
      </c>
      <c r="AC63" s="173">
        <v>0</v>
      </c>
      <c r="AH63" t="s">
        <v>278</v>
      </c>
      <c r="AR63" t="s">
        <v>279</v>
      </c>
      <c r="AX63" t="s">
        <v>278</v>
      </c>
      <c r="AZ63" t="s">
        <v>280</v>
      </c>
      <c r="BF63" t="s">
        <v>281</v>
      </c>
    </row>
    <row r="64" spans="5:58" ht="43.5" customHeight="1" x14ac:dyDescent="0.25">
      <c r="E64" s="199" t="s">
        <v>168</v>
      </c>
      <c r="F64" s="200" t="s">
        <v>282</v>
      </c>
      <c r="H64" s="173">
        <v>35</v>
      </c>
      <c r="I64" s="173">
        <v>18925070</v>
      </c>
      <c r="J64" s="173"/>
      <c r="K64" s="173"/>
      <c r="L64" s="208">
        <v>18925070</v>
      </c>
      <c r="M64" s="209">
        <f>+IFERROR(IF(COUNT(L64),ROUND(L64/'[1]Shareholding Pattern'!$L$78*100,2),""),"")</f>
        <v>14.68</v>
      </c>
      <c r="N64" s="173">
        <v>18925070</v>
      </c>
      <c r="O64" s="173"/>
      <c r="P64" s="208">
        <v>18925070</v>
      </c>
      <c r="Q64" s="228">
        <v>14.68</v>
      </c>
      <c r="R64" s="173"/>
      <c r="S64" s="173"/>
      <c r="T64" s="208" t="s">
        <v>53</v>
      </c>
      <c r="U64" s="178">
        <f>+IFERROR(IF(COUNT(L64,T64),ROUND(SUM(L64,T64)/SUM('[1]Shareholding Pattern'!$L$78,'[1]Shareholding Pattern'!$T$78)*100,2),""),"")</f>
        <v>14.68</v>
      </c>
      <c r="V64" s="173"/>
      <c r="W64" s="100" t="s">
        <v>53</v>
      </c>
      <c r="X64" s="181"/>
      <c r="Y64" s="182"/>
      <c r="Z64" s="173">
        <v>18717670</v>
      </c>
      <c r="AA64" s="173">
        <v>0</v>
      </c>
      <c r="AB64" s="173">
        <v>0</v>
      </c>
      <c r="AC64" s="173">
        <v>0</v>
      </c>
      <c r="AH64" t="s">
        <v>283</v>
      </c>
      <c r="AR64" t="s">
        <v>284</v>
      </c>
      <c r="AX64" t="s">
        <v>283</v>
      </c>
      <c r="AZ64" t="s">
        <v>285</v>
      </c>
      <c r="BF64" t="s">
        <v>286</v>
      </c>
    </row>
    <row r="65" spans="5:58" ht="43.5" customHeight="1" x14ac:dyDescent="0.25">
      <c r="E65" s="199" t="s">
        <v>174</v>
      </c>
      <c r="F65" s="200" t="s">
        <v>287</v>
      </c>
      <c r="H65" s="173">
        <v>723</v>
      </c>
      <c r="I65" s="173">
        <v>2591174</v>
      </c>
      <c r="J65" s="173"/>
      <c r="K65" s="173"/>
      <c r="L65" s="208">
        <v>2591174</v>
      </c>
      <c r="M65" s="209">
        <f>+IFERROR(IF(COUNT(L65),ROUND(L65/'[1]Shareholding Pattern'!$L$78*100,2),""),"")</f>
        <v>2.0099999999999998</v>
      </c>
      <c r="N65" s="173">
        <v>2591174</v>
      </c>
      <c r="O65" s="173"/>
      <c r="P65" s="208">
        <v>2591174</v>
      </c>
      <c r="Q65" s="228">
        <v>2.0099999999999998</v>
      </c>
      <c r="R65" s="173"/>
      <c r="S65" s="173"/>
      <c r="T65" s="208" t="s">
        <v>53</v>
      </c>
      <c r="U65" s="178">
        <f>+IFERROR(IF(COUNT(L65,T65),ROUND(SUM(L65,T65)/SUM('[1]Shareholding Pattern'!$L$78,'[1]Shareholding Pattern'!$T$78)*100,2),""),"")</f>
        <v>2.0099999999999998</v>
      </c>
      <c r="V65" s="173"/>
      <c r="W65" s="100" t="s">
        <v>53</v>
      </c>
      <c r="X65" s="181"/>
      <c r="Y65" s="182"/>
      <c r="Z65" s="173">
        <v>2579103</v>
      </c>
      <c r="AA65" s="173">
        <v>0</v>
      </c>
      <c r="AB65" s="173">
        <v>0</v>
      </c>
      <c r="AC65" s="173">
        <v>0</v>
      </c>
      <c r="AH65" t="s">
        <v>287</v>
      </c>
      <c r="AR65" t="s">
        <v>288</v>
      </c>
      <c r="AX65" t="s">
        <v>287</v>
      </c>
      <c r="AZ65" t="s">
        <v>289</v>
      </c>
      <c r="BF65" t="s">
        <v>290</v>
      </c>
    </row>
    <row r="66" spans="5:58" ht="43.5" customHeight="1" x14ac:dyDescent="0.25">
      <c r="E66" s="199" t="s">
        <v>180</v>
      </c>
      <c r="F66" s="200" t="s">
        <v>291</v>
      </c>
      <c r="H66" s="173"/>
      <c r="I66" s="173"/>
      <c r="J66" s="173"/>
      <c r="K66" s="173"/>
      <c r="L66" s="208" t="s">
        <v>53</v>
      </c>
      <c r="M66" s="209" t="str">
        <f>+IFERROR(IF(COUNT(L66),ROUND(L66/'[1]Shareholding Pattern'!$L$78*100,2),""),"")</f>
        <v/>
      </c>
      <c r="N66" s="173"/>
      <c r="O66" s="173"/>
      <c r="P66" s="208" t="s">
        <v>53</v>
      </c>
      <c r="Q66" s="228" t="s">
        <v>53</v>
      </c>
      <c r="R66" s="173"/>
      <c r="S66" s="173"/>
      <c r="T66" s="208" t="s">
        <v>53</v>
      </c>
      <c r="U66" s="178" t="str">
        <f>+IFERROR(IF(COUNT(L66,T66),ROUND(SUM(L66,T66)/SUM('[1]Shareholding Pattern'!$L$78,'[1]Shareholding Pattern'!$T$78)*100,2),""),"")</f>
        <v/>
      </c>
      <c r="V66" s="173"/>
      <c r="W66" s="100" t="s">
        <v>53</v>
      </c>
      <c r="X66" s="181"/>
      <c r="Y66" s="182"/>
      <c r="Z66" s="173"/>
      <c r="AA66" s="173"/>
      <c r="AB66" s="173"/>
      <c r="AC66" s="173"/>
      <c r="AH66" t="s">
        <v>291</v>
      </c>
      <c r="AR66" t="s">
        <v>292</v>
      </c>
      <c r="AX66" t="s">
        <v>291</v>
      </c>
      <c r="AZ66" t="s">
        <v>293</v>
      </c>
      <c r="BF66" t="s">
        <v>294</v>
      </c>
    </row>
    <row r="67" spans="5:58" ht="43.5" customHeight="1" x14ac:dyDescent="0.25">
      <c r="E67" s="199" t="s">
        <v>185</v>
      </c>
      <c r="F67" s="200" t="s">
        <v>295</v>
      </c>
      <c r="H67" s="173"/>
      <c r="I67" s="173"/>
      <c r="J67" s="173"/>
      <c r="K67" s="173"/>
      <c r="L67" s="208" t="s">
        <v>53</v>
      </c>
      <c r="M67" s="209" t="str">
        <f>+IFERROR(IF(COUNT(L67),ROUND(L67/'[1]Shareholding Pattern'!$L$78*100,2),""),"")</f>
        <v/>
      </c>
      <c r="N67" s="173"/>
      <c r="O67" s="173"/>
      <c r="P67" s="208" t="s">
        <v>53</v>
      </c>
      <c r="Q67" s="228" t="s">
        <v>53</v>
      </c>
      <c r="R67" s="173"/>
      <c r="S67" s="173"/>
      <c r="T67" s="208" t="s">
        <v>53</v>
      </c>
      <c r="U67" s="178" t="str">
        <f>+IFERROR(IF(COUNT(L67,T67),ROUND(SUM(L67,T67)/SUM('[1]Shareholding Pattern'!$L$78,'[1]Shareholding Pattern'!$T$78)*100,2),""),"")</f>
        <v/>
      </c>
      <c r="V67" s="173"/>
      <c r="W67" s="100" t="s">
        <v>53</v>
      </c>
      <c r="X67" s="181"/>
      <c r="Y67" s="182"/>
      <c r="Z67" s="173"/>
      <c r="AA67" s="173"/>
      <c r="AB67" s="173"/>
      <c r="AC67" s="173"/>
      <c r="AH67" t="s">
        <v>295</v>
      </c>
      <c r="AR67" t="s">
        <v>296</v>
      </c>
      <c r="AX67" t="s">
        <v>295</v>
      </c>
      <c r="AZ67" t="s">
        <v>297</v>
      </c>
      <c r="BF67" t="s">
        <v>298</v>
      </c>
    </row>
    <row r="68" spans="5:58" ht="39" customHeight="1" x14ac:dyDescent="0.25">
      <c r="E68" s="199" t="s">
        <v>299</v>
      </c>
      <c r="F68" s="200" t="s">
        <v>300</v>
      </c>
      <c r="H68" s="173">
        <v>301</v>
      </c>
      <c r="I68" s="173">
        <v>6623176</v>
      </c>
      <c r="J68" s="173"/>
      <c r="K68" s="173"/>
      <c r="L68" s="208">
        <v>6623176</v>
      </c>
      <c r="M68" s="209">
        <f>+IFERROR(IF(COUNT(L68),ROUND(L68/'[1]Shareholding Pattern'!$L$78*100,2),""),"")</f>
        <v>5.14</v>
      </c>
      <c r="N68" s="173">
        <v>6623176</v>
      </c>
      <c r="O68" s="173"/>
      <c r="P68" s="208">
        <v>6623176</v>
      </c>
      <c r="Q68" s="228">
        <v>5.14</v>
      </c>
      <c r="R68" s="173"/>
      <c r="S68" s="173"/>
      <c r="T68" s="208" t="s">
        <v>53</v>
      </c>
      <c r="U68" s="178">
        <f>+IFERROR(IF(COUNT(L68,T68),ROUND(SUM(L68,T68)/SUM('[1]Shareholding Pattern'!$L$78,'[1]Shareholding Pattern'!$T$78)*100,2),""),"")</f>
        <v>5.14</v>
      </c>
      <c r="V68" s="173"/>
      <c r="W68" s="100" t="s">
        <v>53</v>
      </c>
      <c r="X68" s="181"/>
      <c r="Y68" s="182"/>
      <c r="Z68" s="173">
        <v>6587626</v>
      </c>
      <c r="AA68" s="173">
        <v>0</v>
      </c>
      <c r="AB68" s="173">
        <v>0</v>
      </c>
      <c r="AC68" s="173">
        <v>0</v>
      </c>
      <c r="AH68" t="s">
        <v>300</v>
      </c>
      <c r="AR68" t="s">
        <v>301</v>
      </c>
      <c r="AX68" t="s">
        <v>300</v>
      </c>
      <c r="AZ68" t="s">
        <v>302</v>
      </c>
      <c r="BF68" t="s">
        <v>303</v>
      </c>
    </row>
    <row r="69" spans="5:58" ht="20.100000000000001" customHeight="1" x14ac:dyDescent="0.25">
      <c r="E69" s="199" t="s">
        <v>304</v>
      </c>
      <c r="F69" s="147" t="s">
        <v>91</v>
      </c>
      <c r="H69" s="173">
        <v>891</v>
      </c>
      <c r="I69" s="173">
        <v>2428641</v>
      </c>
      <c r="J69" s="173"/>
      <c r="K69" s="173"/>
      <c r="L69" s="208">
        <v>2428641</v>
      </c>
      <c r="M69" s="209">
        <f>+IFERROR(IF(COUNT(L69),ROUND(L69/'[1]Shareholding Pattern'!$L$78*100,2),""),"")</f>
        <v>1.88</v>
      </c>
      <c r="N69" s="173">
        <v>2428641</v>
      </c>
      <c r="O69" s="173"/>
      <c r="P69" s="208">
        <v>2428641</v>
      </c>
      <c r="Q69" s="228">
        <v>1.88</v>
      </c>
      <c r="R69" s="173"/>
      <c r="S69" s="173"/>
      <c r="T69" s="208" t="s">
        <v>53</v>
      </c>
      <c r="U69" s="178">
        <f>+IFERROR(IF(COUNT(L69,T69),ROUND(SUM(L69,T69)/SUM('[1]Shareholding Pattern'!$L$78,'[1]Shareholding Pattern'!$T$78)*100,2),""),"")</f>
        <v>1.88</v>
      </c>
      <c r="V69" s="173"/>
      <c r="W69" s="100" t="s">
        <v>53</v>
      </c>
      <c r="X69" s="181"/>
      <c r="Y69" s="182"/>
      <c r="Z69" s="173">
        <v>2390331</v>
      </c>
      <c r="AA69" s="173">
        <v>0</v>
      </c>
      <c r="AB69" s="173">
        <v>0</v>
      </c>
      <c r="AC69" s="173">
        <v>0</v>
      </c>
      <c r="AH69" t="s">
        <v>305</v>
      </c>
      <c r="AR69" t="s">
        <v>306</v>
      </c>
      <c r="AX69" t="s">
        <v>305</v>
      </c>
      <c r="AZ69" t="s">
        <v>307</v>
      </c>
      <c r="BF69" t="s">
        <v>308</v>
      </c>
    </row>
    <row r="70" spans="5:58" ht="20.100000000000001" customHeight="1" x14ac:dyDescent="0.25">
      <c r="E70" s="119" t="s">
        <v>309</v>
      </c>
      <c r="F70" s="119"/>
      <c r="G70" s="119"/>
      <c r="H70" s="120">
        <v>64062</v>
      </c>
      <c r="I70" s="120">
        <v>69362487</v>
      </c>
      <c r="J70" s="120" t="s">
        <v>53</v>
      </c>
      <c r="K70" s="121" t="s">
        <v>53</v>
      </c>
      <c r="L70" s="188">
        <v>69362487</v>
      </c>
      <c r="M70" s="230">
        <f>+IFERROR(IF(COUNT(L70),ROUND(L70/'[1]Shareholding Pattern'!$L$78*100,2),""),"")</f>
        <v>53.8</v>
      </c>
      <c r="N70" s="29">
        <v>69362487</v>
      </c>
      <c r="O70" s="29" t="s">
        <v>53</v>
      </c>
      <c r="P70" s="188">
        <v>69362487</v>
      </c>
      <c r="Q70" s="231">
        <v>53.8</v>
      </c>
      <c r="R70" s="120" t="s">
        <v>53</v>
      </c>
      <c r="S70" s="120" t="s">
        <v>53</v>
      </c>
      <c r="T70" s="188" t="s">
        <v>53</v>
      </c>
      <c r="U70" s="189">
        <f>+IFERROR(IF(COUNT(L70,T70),ROUND(SUM(L70,T70)/SUM('[1]Shareholding Pattern'!$L$78,'[1]Shareholding Pattern'!$T$78)*100,2),""),"")</f>
        <v>53.8</v>
      </c>
      <c r="V70" s="29" t="s">
        <v>53</v>
      </c>
      <c r="W70" s="125" t="s">
        <v>53</v>
      </c>
      <c r="X70" s="181"/>
      <c r="Y70" s="182"/>
      <c r="Z70" s="120">
        <v>67219205</v>
      </c>
      <c r="AA70" s="120">
        <v>0</v>
      </c>
      <c r="AB70" s="120">
        <v>0</v>
      </c>
      <c r="AC70" s="120">
        <v>0</v>
      </c>
      <c r="AR70" t="s">
        <v>310</v>
      </c>
    </row>
    <row r="71" spans="5:58" ht="20.100000000000001" customHeight="1" x14ac:dyDescent="0.25">
      <c r="E71" s="155" t="s">
        <v>311</v>
      </c>
      <c r="F71" s="155"/>
      <c r="G71" s="155"/>
      <c r="H71" s="120">
        <v>64125</v>
      </c>
      <c r="I71" s="120">
        <v>72259686</v>
      </c>
      <c r="J71" s="120" t="s">
        <v>53</v>
      </c>
      <c r="K71" s="120" t="s">
        <v>53</v>
      </c>
      <c r="L71" s="188">
        <v>72259686</v>
      </c>
      <c r="M71" s="230">
        <f>+IFERROR(IF(COUNT(L71),ROUND(L71/'[1]Shareholding Pattern'!$L$78*100,2),""),"")</f>
        <v>56.05</v>
      </c>
      <c r="N71" s="120">
        <v>72259686</v>
      </c>
      <c r="O71" s="120" t="s">
        <v>53</v>
      </c>
      <c r="P71" s="120">
        <v>72259686</v>
      </c>
      <c r="Q71" s="231">
        <v>56.05</v>
      </c>
      <c r="R71" s="120" t="s">
        <v>53</v>
      </c>
      <c r="S71" s="120" t="s">
        <v>53</v>
      </c>
      <c r="T71" s="232" t="s">
        <v>53</v>
      </c>
      <c r="U71" s="189">
        <f>+IFERROR(IF(COUNT(L71,T71),ROUND(SUM(L71,T71)/SUM('[1]Shareholding Pattern'!$L$78,'[1]Shareholding Pattern'!$T$78)*100,2),""),"")</f>
        <v>56.05</v>
      </c>
      <c r="V71" s="120" t="s">
        <v>53</v>
      </c>
      <c r="W71" s="125" t="s">
        <v>53</v>
      </c>
      <c r="X71" s="191"/>
      <c r="Y71" s="192"/>
      <c r="Z71" s="120">
        <v>70110414</v>
      </c>
      <c r="AA71" s="120">
        <v>0</v>
      </c>
      <c r="AB71" s="120">
        <v>0</v>
      </c>
      <c r="AC71" s="120">
        <v>0</v>
      </c>
      <c r="AR71" t="s">
        <v>312</v>
      </c>
    </row>
    <row r="72" spans="5:58" ht="34.5" customHeight="1" x14ac:dyDescent="0.25">
      <c r="E72" s="233"/>
      <c r="F72" s="234" t="s">
        <v>313</v>
      </c>
      <c r="G72" s="235"/>
      <c r="H72" s="236"/>
      <c r="I72" s="236"/>
      <c r="J72" s="236"/>
      <c r="K72" s="235"/>
      <c r="L72" s="235"/>
      <c r="M72" s="235"/>
      <c r="N72" s="235"/>
      <c r="O72" s="235"/>
      <c r="P72" s="236"/>
      <c r="Q72" s="235"/>
      <c r="R72" s="236"/>
      <c r="S72" s="236"/>
      <c r="T72" s="236"/>
      <c r="U72" s="235"/>
      <c r="V72" s="235"/>
      <c r="W72" s="235"/>
      <c r="X72" s="235"/>
      <c r="Y72" s="235"/>
      <c r="Z72" s="237"/>
      <c r="AA72" s="237"/>
      <c r="AB72" s="237"/>
      <c r="AC72" s="238"/>
    </row>
    <row r="73" spans="5:58" ht="42" customHeight="1" x14ac:dyDescent="0.25">
      <c r="E73" s="239"/>
      <c r="F73" s="160" t="s">
        <v>314</v>
      </c>
      <c r="M73"/>
      <c r="N73"/>
      <c r="O73"/>
      <c r="Q73"/>
      <c r="U73"/>
      <c r="V73"/>
      <c r="W73"/>
      <c r="X73"/>
      <c r="Y73"/>
      <c r="Z73" s="240"/>
      <c r="AA73" s="240"/>
      <c r="AB73" s="240"/>
      <c r="AC73" s="241"/>
    </row>
    <row r="74" spans="5:58" ht="34.5" customHeight="1" x14ac:dyDescent="0.25">
      <c r="E74" s="161" t="s">
        <v>315</v>
      </c>
      <c r="F74" s="242" t="s">
        <v>316</v>
      </c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4"/>
    </row>
    <row r="75" spans="5:58" ht="33" customHeight="1" x14ac:dyDescent="0.25">
      <c r="E75" s="245" t="s">
        <v>317</v>
      </c>
      <c r="F75" s="246" t="s">
        <v>318</v>
      </c>
      <c r="H75" s="173"/>
      <c r="I75" s="173"/>
      <c r="J75" s="173"/>
      <c r="K75" s="173"/>
      <c r="L75" s="208" t="s">
        <v>53</v>
      </c>
      <c r="M75" s="247"/>
      <c r="N75" s="173"/>
      <c r="O75" s="173"/>
      <c r="P75" s="208" t="s">
        <v>53</v>
      </c>
      <c r="Q75" s="228" t="s">
        <v>53</v>
      </c>
      <c r="R75" s="173"/>
      <c r="S75" s="173"/>
      <c r="T75" s="208" t="s">
        <v>53</v>
      </c>
      <c r="U75" s="248"/>
      <c r="V75" s="173"/>
      <c r="W75" s="100" t="s">
        <v>53</v>
      </c>
      <c r="X75" s="249"/>
      <c r="Y75" s="250"/>
      <c r="Z75" s="173"/>
      <c r="AA75" s="107"/>
      <c r="AB75" s="108"/>
      <c r="AC75" s="109"/>
      <c r="AH75" t="s">
        <v>319</v>
      </c>
      <c r="AR75" t="s">
        <v>320</v>
      </c>
      <c r="AX75" t="s">
        <v>319</v>
      </c>
      <c r="AZ75" t="s">
        <v>321</v>
      </c>
      <c r="BF75" t="s">
        <v>322</v>
      </c>
    </row>
    <row r="76" spans="5:58" ht="46.5" customHeight="1" x14ac:dyDescent="0.25">
      <c r="E76" s="245" t="s">
        <v>323</v>
      </c>
      <c r="F76" s="251" t="s">
        <v>324</v>
      </c>
      <c r="H76" s="173"/>
      <c r="I76" s="173"/>
      <c r="J76" s="173"/>
      <c r="K76" s="173"/>
      <c r="L76" s="208" t="s">
        <v>53</v>
      </c>
      <c r="M76" s="252" t="str">
        <f>+IFERROR(IF(COUNT(L76),ROUND(L76/'[1]Shareholding Pattern'!$L$78*100,2),""),"")</f>
        <v/>
      </c>
      <c r="N76" s="173"/>
      <c r="O76" s="173"/>
      <c r="P76" s="208" t="s">
        <v>53</v>
      </c>
      <c r="Q76" s="228" t="s">
        <v>53</v>
      </c>
      <c r="R76" s="173"/>
      <c r="S76" s="173"/>
      <c r="T76" s="208" t="s">
        <v>53</v>
      </c>
      <c r="U76" s="253" t="str">
        <f>+IFERROR(IF(COUNT(L76,T76),ROUND(SUM(L76,T76)/SUM('[1]Shareholding Pattern'!$L$78,'[1]Shareholding Pattern'!$T$78)*100,2),""),"")</f>
        <v/>
      </c>
      <c r="V76" s="173"/>
      <c r="W76" s="100" t="s">
        <v>53</v>
      </c>
      <c r="X76" s="254"/>
      <c r="Y76" s="255"/>
      <c r="Z76" s="173"/>
      <c r="AA76" s="107"/>
      <c r="AB76" s="108"/>
      <c r="AC76" s="109"/>
      <c r="AH76" t="s">
        <v>325</v>
      </c>
      <c r="AR76" t="s">
        <v>326</v>
      </c>
      <c r="AX76" t="s">
        <v>325</v>
      </c>
      <c r="AZ76" t="s">
        <v>327</v>
      </c>
      <c r="BF76" t="s">
        <v>328</v>
      </c>
    </row>
    <row r="77" spans="5:58" ht="31.5" customHeight="1" x14ac:dyDescent="0.25">
      <c r="E77" s="256" t="s">
        <v>329</v>
      </c>
      <c r="F77" s="256"/>
      <c r="G77" s="256"/>
      <c r="H77" s="257" t="s">
        <v>53</v>
      </c>
      <c r="I77" s="257" t="s">
        <v>53</v>
      </c>
      <c r="J77" s="257" t="s">
        <v>53</v>
      </c>
      <c r="K77" s="257" t="s">
        <v>53</v>
      </c>
      <c r="L77" s="257" t="s">
        <v>53</v>
      </c>
      <c r="M77" s="247"/>
      <c r="N77" s="258" t="s">
        <v>53</v>
      </c>
      <c r="O77" s="258" t="s">
        <v>53</v>
      </c>
      <c r="P77" s="259" t="s">
        <v>53</v>
      </c>
      <c r="Q77" s="228" t="s">
        <v>53</v>
      </c>
      <c r="R77" s="257" t="s">
        <v>53</v>
      </c>
      <c r="S77" s="257" t="s">
        <v>53</v>
      </c>
      <c r="T77" s="257" t="s">
        <v>53</v>
      </c>
      <c r="U77" s="248"/>
      <c r="V77" s="257" t="s">
        <v>53</v>
      </c>
      <c r="W77" s="100" t="s">
        <v>53</v>
      </c>
      <c r="X77" s="254"/>
      <c r="Y77" s="255"/>
      <c r="Z77" s="257" t="s">
        <v>53</v>
      </c>
      <c r="AA77" s="127"/>
      <c r="AB77" s="128"/>
      <c r="AC77" s="129"/>
      <c r="AR77" t="s">
        <v>330</v>
      </c>
    </row>
    <row r="78" spans="5:58" ht="26.25" customHeight="1" x14ac:dyDescent="0.25">
      <c r="E78" s="260" t="s">
        <v>331</v>
      </c>
      <c r="F78" s="260"/>
      <c r="G78" s="260"/>
      <c r="H78" s="257">
        <v>64142</v>
      </c>
      <c r="I78" s="257">
        <v>128921160</v>
      </c>
      <c r="J78" s="257" t="s">
        <v>53</v>
      </c>
      <c r="K78" s="257" t="s">
        <v>53</v>
      </c>
      <c r="L78" s="257">
        <v>128921160</v>
      </c>
      <c r="M78" s="261">
        <f>+IFERROR(IF(COUNT(L78),ROUND(L78/'[1]Shareholding Pattern'!$L$78*100,2),""),0)</f>
        <v>100</v>
      </c>
      <c r="N78" s="262">
        <v>128921160</v>
      </c>
      <c r="O78" s="262" t="s">
        <v>53</v>
      </c>
      <c r="P78" s="257">
        <v>128921160</v>
      </c>
      <c r="Q78" s="228">
        <v>100</v>
      </c>
      <c r="R78" s="257" t="s">
        <v>53</v>
      </c>
      <c r="S78" s="257" t="s">
        <v>53</v>
      </c>
      <c r="T78" s="257" t="s">
        <v>53</v>
      </c>
      <c r="U78" s="263">
        <f>+IFERROR(IF(COUNT(L78,T78),ROUND(SUM(L78,T78)/SUM('[1]Shareholding Pattern'!$L$78,'[1]Shareholding Pattern'!$T$78)*100,2),""),0)</f>
        <v>100</v>
      </c>
      <c r="V78" s="257" t="s">
        <v>53</v>
      </c>
      <c r="W78" s="100" t="s">
        <v>53</v>
      </c>
      <c r="X78" s="264"/>
      <c r="Y78" s="265"/>
      <c r="Z78" s="257">
        <v>126771888</v>
      </c>
      <c r="AA78" s="257">
        <v>0</v>
      </c>
      <c r="AB78" s="257">
        <v>0</v>
      </c>
      <c r="AC78" s="257">
        <v>0</v>
      </c>
    </row>
    <row r="79" spans="5:58" ht="22.5" customHeight="1" x14ac:dyDescent="0.25">
      <c r="E79" s="260" t="s">
        <v>332</v>
      </c>
      <c r="F79" s="260"/>
      <c r="G79" s="260"/>
      <c r="H79" s="257">
        <v>64142</v>
      </c>
      <c r="I79" s="257">
        <v>128921160</v>
      </c>
      <c r="J79" s="257" t="s">
        <v>53</v>
      </c>
      <c r="K79" s="257" t="s">
        <v>53</v>
      </c>
      <c r="L79" s="257">
        <v>128921160</v>
      </c>
      <c r="M79" s="266">
        <v>100</v>
      </c>
      <c r="N79" s="262">
        <v>128921160</v>
      </c>
      <c r="O79" s="262" t="s">
        <v>53</v>
      </c>
      <c r="P79" s="257">
        <v>128921160</v>
      </c>
      <c r="Q79" s="228">
        <v>100</v>
      </c>
      <c r="R79" s="257" t="s">
        <v>53</v>
      </c>
      <c r="S79" s="257" t="s">
        <v>53</v>
      </c>
      <c r="T79" s="257" t="s">
        <v>53</v>
      </c>
      <c r="U79" s="267">
        <v>100</v>
      </c>
      <c r="V79" s="257" t="s">
        <v>53</v>
      </c>
      <c r="W79" s="100" t="s">
        <v>53</v>
      </c>
      <c r="X79" s="257" t="s">
        <v>53</v>
      </c>
      <c r="Y79" s="100" t="s">
        <v>53</v>
      </c>
      <c r="Z79" s="257">
        <v>126771888</v>
      </c>
      <c r="AA79" s="257">
        <v>0</v>
      </c>
      <c r="AB79" s="257">
        <v>0</v>
      </c>
      <c r="AC79" s="257">
        <v>0</v>
      </c>
      <c r="AR79" t="s">
        <v>333</v>
      </c>
    </row>
    <row r="80" spans="5:58" ht="35.1" customHeight="1" x14ac:dyDescent="0.25">
      <c r="E80" s="268" t="s">
        <v>334</v>
      </c>
      <c r="F80" s="269"/>
      <c r="G80" s="269"/>
      <c r="H80" s="269"/>
      <c r="I80" s="269"/>
      <c r="J80" s="269"/>
      <c r="K80" s="269"/>
      <c r="L80" s="269"/>
      <c r="M80" s="270"/>
      <c r="N80" s="271"/>
      <c r="O80" s="272"/>
      <c r="P80" s="273"/>
      <c r="Q80" s="274"/>
      <c r="R80" s="275"/>
      <c r="S80" s="275"/>
      <c r="T80" s="275"/>
      <c r="U80" s="274"/>
      <c r="V80" s="274"/>
      <c r="W80" s="274"/>
      <c r="X80" s="276"/>
      <c r="Y80" s="276"/>
      <c r="Z80" s="276"/>
      <c r="AA80" s="276"/>
      <c r="AB80" s="276"/>
      <c r="AC80" s="277"/>
    </row>
    <row r="81" spans="5:29" ht="35.1" customHeight="1" x14ac:dyDescent="0.25">
      <c r="E81" s="268" t="s">
        <v>335</v>
      </c>
      <c r="F81" s="269"/>
      <c r="G81" s="269"/>
      <c r="H81" s="269"/>
      <c r="I81" s="269"/>
      <c r="J81" s="269"/>
      <c r="K81" s="269"/>
      <c r="L81" s="269"/>
      <c r="M81" s="270"/>
      <c r="N81" s="278"/>
      <c r="O81" s="272"/>
      <c r="P81" s="273"/>
      <c r="Q81" s="274"/>
      <c r="R81" s="275"/>
      <c r="S81" s="275"/>
      <c r="T81" s="275"/>
      <c r="U81" s="274"/>
      <c r="V81" s="274"/>
      <c r="W81" s="274"/>
      <c r="X81" s="276"/>
      <c r="Y81" s="276"/>
      <c r="Z81" s="276"/>
      <c r="AA81" s="276"/>
      <c r="AB81" s="276"/>
      <c r="AC81" s="277"/>
    </row>
    <row r="82" spans="5:29" ht="35.1" customHeight="1" x14ac:dyDescent="0.25">
      <c r="E82" s="268" t="s">
        <v>336</v>
      </c>
      <c r="F82" s="269"/>
      <c r="G82" s="269"/>
      <c r="H82" s="269"/>
      <c r="I82" s="269"/>
      <c r="J82" s="269"/>
      <c r="K82" s="269"/>
      <c r="L82" s="269"/>
      <c r="M82" s="270"/>
      <c r="N82" s="278"/>
      <c r="O82" s="272"/>
      <c r="P82" s="273"/>
      <c r="Q82" s="274"/>
      <c r="R82" s="275"/>
      <c r="S82" s="275"/>
      <c r="T82" s="275"/>
      <c r="U82" s="274"/>
      <c r="V82" s="274"/>
      <c r="W82" s="274"/>
      <c r="X82" s="276"/>
      <c r="Y82" s="276"/>
      <c r="Z82" s="276"/>
      <c r="AA82" s="276"/>
      <c r="AB82" s="276"/>
      <c r="AC82" s="277"/>
    </row>
    <row r="83" spans="5:29" ht="35.1" customHeight="1" x14ac:dyDescent="0.25">
      <c r="E83" s="268" t="s">
        <v>337</v>
      </c>
      <c r="F83" s="269"/>
      <c r="G83" s="269"/>
      <c r="H83" s="269"/>
      <c r="I83" s="269"/>
      <c r="J83" s="269"/>
      <c r="K83" s="269"/>
      <c r="L83" s="269"/>
      <c r="M83" s="270"/>
      <c r="N83" s="271"/>
      <c r="O83" s="272"/>
      <c r="P83" s="273"/>
      <c r="Q83" s="274"/>
      <c r="R83" s="275"/>
      <c r="S83" s="275"/>
      <c r="T83" s="275"/>
      <c r="U83" s="274"/>
      <c r="V83" s="274"/>
      <c r="W83" s="274"/>
      <c r="X83" s="276"/>
      <c r="Y83" s="276"/>
      <c r="Z83" s="276"/>
      <c r="AA83" s="276"/>
      <c r="AB83" s="276"/>
      <c r="AC83" s="277"/>
    </row>
  </sheetData>
  <mergeCells count="58">
    <mergeCell ref="E82:M82"/>
    <mergeCell ref="N82:O82"/>
    <mergeCell ref="X82:Z82"/>
    <mergeCell ref="AA82:AC82"/>
    <mergeCell ref="E83:M83"/>
    <mergeCell ref="N83:O83"/>
    <mergeCell ref="X83:Z83"/>
    <mergeCell ref="AA83:AC83"/>
    <mergeCell ref="E79:G79"/>
    <mergeCell ref="E80:M80"/>
    <mergeCell ref="N80:O80"/>
    <mergeCell ref="X80:Z80"/>
    <mergeCell ref="AA80:AC80"/>
    <mergeCell ref="E81:M81"/>
    <mergeCell ref="N81:O81"/>
    <mergeCell ref="X81:Z81"/>
    <mergeCell ref="AA81:AC81"/>
    <mergeCell ref="X52:Y71"/>
    <mergeCell ref="E55:G55"/>
    <mergeCell ref="E70:G70"/>
    <mergeCell ref="E71:G71"/>
    <mergeCell ref="F74:AC74"/>
    <mergeCell ref="X75:Y78"/>
    <mergeCell ref="AA75:AC77"/>
    <mergeCell ref="E77:G77"/>
    <mergeCell ref="E78:G78"/>
    <mergeCell ref="X30:Y41"/>
    <mergeCell ref="E41:G41"/>
    <mergeCell ref="F42:AC42"/>
    <mergeCell ref="X43:Y50"/>
    <mergeCell ref="E50:G50"/>
    <mergeCell ref="F51:AC51"/>
    <mergeCell ref="F12:AC12"/>
    <mergeCell ref="AA14:AC26"/>
    <mergeCell ref="E18:G18"/>
    <mergeCell ref="E25:G25"/>
    <mergeCell ref="E26:G26"/>
    <mergeCell ref="F29:AC29"/>
    <mergeCell ref="U9:U11"/>
    <mergeCell ref="V9:W10"/>
    <mergeCell ref="X9:Y10"/>
    <mergeCell ref="Z9:Z11"/>
    <mergeCell ref="AA9:AC9"/>
    <mergeCell ref="N10:P10"/>
    <mergeCell ref="Q10:Q11"/>
    <mergeCell ref="AA10:AC10"/>
    <mergeCell ref="L9:L11"/>
    <mergeCell ref="M9:M11"/>
    <mergeCell ref="N9:Q9"/>
    <mergeCell ref="R9:R11"/>
    <mergeCell ref="S9:S11"/>
    <mergeCell ref="T9:T11"/>
    <mergeCell ref="E9:E11"/>
    <mergeCell ref="F9:G11"/>
    <mergeCell ref="H9:H11"/>
    <mergeCell ref="I9:I11"/>
    <mergeCell ref="J9:J11"/>
    <mergeCell ref="K9:K11"/>
  </mergeCells>
  <dataValidations count="8">
    <dataValidation type="whole" operator="lessThanOrEqual" allowBlank="1" showInputMessage="1" showErrorMessage="1" error="Sub-category (iii) should be less than or equal to total number of shares." prompt="Sub-category (iii) should be less than or equal to total number of shares." sqref="AC30:AC40 AC43:AC49 AC52:AC54 AC57:AC69" xr:uid="{171905C7-4E6E-4656-86CA-38D4AFF21E9F}">
      <formula1>L30</formula1>
    </dataValidation>
    <dataValidation type="whole" operator="lessThanOrEqual" allowBlank="1" showInputMessage="1" showErrorMessage="1" error="Sub-category (ii) should be less than or equal to total number of shares." prompt="Sub-category (ii) should be less than or equal to total number of shares." sqref="AB30:AB40 AB43:AB49 AB52:AB54 AB57:AB69" xr:uid="{A68E1BB5-8ECD-4BA5-BC26-8453F049B661}">
      <formula1>L30</formula1>
    </dataValidation>
    <dataValidation type="whole" operator="lessThanOrEqual" allowBlank="1" showInputMessage="1" showErrorMessage="1" error="Sub-category (i) should be less than or equal to total number of shares." prompt="Sub-category (i) should be less than or equal to total number of shares." sqref="AA52:AA54 AA30:AA40 AA43:AA49 AA57:AA69" xr:uid="{D27C44BE-5089-4D79-9AC8-A065725AE17E}">
      <formula1>L30</formula1>
    </dataValidation>
    <dataValidation operator="greaterThan" allowBlank="1" showInputMessage="1" showErrorMessage="1" sqref="H20:H24 H14:H17" xr:uid="{693935FC-BC72-424C-BD74-4B7DA83F54CF}"/>
    <dataValidation type="whole" operator="greaterThan" allowBlank="1" showInputMessage="1" showErrorMessage="1" sqref="H52:H54 H75:H76 H57:H69 H43:H49 H30:H40" xr:uid="{A12A1125-7AA1-47E6-ACB6-C2A1C9C0D194}">
      <formula1>0</formula1>
    </dataValidation>
    <dataValidation type="whole" operator="greaterThanOrEqual" allowBlank="1" showInputMessage="1" showErrorMessage="1" sqref="N52:O54 R52:S54 N75:O76 R75:S76 I75:K76 I52:K54 I57:K69 N57:O69 R57:S69 R43:S49 R30:S40 N30:O40 N43:O49 I43:K49 I30:K40" xr:uid="{9B1D87FE-12D6-42E3-A7B3-B68CF0F23B54}">
      <formula1>0</formula1>
    </dataValidation>
    <dataValidation type="whole" operator="lessThanOrEqual" allowBlank="1" showInputMessage="1" showErrorMessage="1" sqref="Z75:Z76 Z30:Z40 Z43:Z49 Z52:Z54 Z57:Z69" xr:uid="{D3779C73-071F-4FCA-8A51-FD148619561C}">
      <formula1>L30</formula1>
    </dataValidation>
    <dataValidation type="whole" operator="lessThanOrEqual" allowBlank="1" showInputMessage="1" showErrorMessage="1" sqref="V75:V76 V52:V54 V57:V69 V30:V40 V43:V49" xr:uid="{EAA438EC-4388-4B58-A471-AED3B620B58C}">
      <formula1>I30</formula1>
    </dataValidation>
  </dataValidations>
  <hyperlinks>
    <hyperlink ref="F14" location="IndHUF!F12" display="Individuals/Hindu undivided Family" xr:uid="{00A0BE44-176E-4DB5-A5A6-94C2FC116F90}"/>
    <hyperlink ref="F15" location="CGAndSG!F12" display="Central  Government/ State Government(s)" xr:uid="{AE18A19D-F7A6-435E-8F42-1FAE2A1BADCA}"/>
    <hyperlink ref="F16" location="Banks!F12" display="Financial  Institutions/ Banks" xr:uid="{3B5F5B32-0A7C-4B36-A0B8-4C254BD9C320}"/>
    <hyperlink ref="F17" location="IndHUF!F12" display="Any Other (specify)" xr:uid="{90C18EA9-0495-43C0-A9A1-B49FF5955E11}"/>
    <hyperlink ref="F20" location="Individuals!F12" display="Individuals (NonResident Individuals/ Foreign Individuals)" xr:uid="{CB4705BC-B38F-4B14-A447-97FE2041DF41}"/>
    <hyperlink ref="F21" location="Government!F12" display="Government" xr:uid="{A56FC499-BC1B-412B-98BE-5361EA18EF0C}"/>
    <hyperlink ref="F22" location="Institutions!F12" display="Institutions" xr:uid="{271CBC2E-C367-4A4C-9FCA-506F5E8431B9}"/>
    <hyperlink ref="F23" location="FPIPromoter!F12" display="Foreign Portfolio Investor" xr:uid="{B6BC14DB-B783-47F4-8A32-F22F042C4F40}"/>
    <hyperlink ref="F24" location="OtherForeign!F12" display="Any Other (specify)" xr:uid="{500D859E-9BBD-4ED6-AD17-6B40E919D3CB}"/>
    <hyperlink ref="F30" location="MutuaFund!F12" display="Mutual Funds" xr:uid="{DFA9401A-87D8-4488-98A9-39CC44DED889}"/>
    <hyperlink ref="F31" location="VentureCap!F12" display="Venture Capital Funds" xr:uid="{109E011C-BF4A-4A32-8565-976EE59F2E24}"/>
    <hyperlink ref="F32" location="AIF!F12" display="Alternate Investment Funds" xr:uid="{11117914-369B-4335-BBB2-397D928D6626}"/>
    <hyperlink ref="F44" location="FVC!F12" display="Foreign Venture Capital Investors" xr:uid="{46022EDC-EA8E-4A7D-ADE2-7278747B9E17}"/>
    <hyperlink ref="F46" location="FPI_Insti!F12" display="Foreign Portfolio Investors" xr:uid="{EC82A03D-A162-4D64-9D98-839ECD2D9082}"/>
    <hyperlink ref="F33" location="Bank_Insti!F12" display="Financial  Institutions/ Banks" xr:uid="{9AA9F88A-2F9E-4C58-B0DB-3BA648B6DD9A}"/>
    <hyperlink ref="F34" location="Insurance!F12" display="Insurance  Companies" xr:uid="{DBB64524-906E-4C4A-A974-1C86A509FE37}"/>
    <hyperlink ref="F35" location="Pension!F12" display="Provident Funds/ Pension Funds" xr:uid="{B678F05E-E302-4227-AAEC-655D5B8C6203}"/>
    <hyperlink ref="F52" location="'CG&amp;SG&amp;PI'!F12" display="Central  Government/  State  Government(s)/ President of India" xr:uid="{F834C454-F2A1-446E-8818-2172472F1CB2}"/>
    <hyperlink ref="F63" location="'Indivisual(aI)'!F12" display="'Indivisual(aI)'!F12" xr:uid="{612FF709-54F5-49AC-A253-FEC613C9CAC7}"/>
    <hyperlink ref="F64" location="'Indivisual(aII)'!F12" display="'Indivisual(aII)'!F12" xr:uid="{289BA20C-F1D8-469F-93EE-60F8D3035C04}"/>
    <hyperlink ref="F48" location="OD!F12" display="Overseas Depositories (holding DRs) (balancing figure)" xr:uid="{024523EA-A688-43DE-9309-52D60D9D1DE0}"/>
    <hyperlink ref="F69" location="Other_NonInsti!F12" display="Any Other (specify)" xr:uid="{F07A536E-B12B-4C7D-8954-324FBC6CA85A}"/>
    <hyperlink ref="F75" location="DRHolder!F12" display="Custodian/DR  Holder - Name of DR Holders  (If Available)" xr:uid="{8FC2B055-89E8-429A-81D2-7043922BCA48}"/>
    <hyperlink ref="F72" location="PAC_Public!F12" display="Details of the shareholders acting as persons in Concert for Public" xr:uid="{BC5D75E7-9C4F-4E1D-9959-630C71FB451E}"/>
    <hyperlink ref="F73" location="Unclaimed_Public!A1" display="Details of Shares which remain unclaimed for Public" xr:uid="{2E5F46A9-EDAD-4661-9095-B1FEC3A5F654}"/>
    <hyperlink ref="F27" location="Unclaimed_Prom!I14" display="Details of Shares which remain unclaimed for Promoter &amp; Promoter Group" xr:uid="{50C525AE-FB85-4B7F-ABC9-91CB52FEE6E2}"/>
    <hyperlink ref="F38" location="NBFC!F12" display="NBFCs registered with RBI" xr:uid="{1A8CB742-C11E-428B-AFAB-2D39A9477A7C}"/>
    <hyperlink ref="F40" location="Other_Insti!F12" display="Any Other (specify)" xr:uid="{1E0BE5E6-0416-4F1D-BFFF-7A5CD566B338}"/>
    <hyperlink ref="F36" location="AssetReconstruct!F12" display="Asset reconstruction companies" xr:uid="{D29B658F-0F1A-45C0-A31F-4E4EC4B582F6}"/>
    <hyperlink ref="F37" location="'Sovereign Wealth(Domestic)'!F12" display="Sovereign Wealth Funds" xr:uid="{BE30A18C-2A23-42BD-82BF-E6407B9EEA89}"/>
    <hyperlink ref="F39" location="'Other Financial Institutions'!F12" display="Other Financial Institutions" xr:uid="{37D24BDF-D210-4805-BD60-CD58A0C57405}"/>
    <hyperlink ref="F43" location="'Foreign Direct Investment'!F12" display="Foreign Direct Investment" xr:uid="{9C222010-05D2-4CB0-97FA-0C4D4A29701A}"/>
    <hyperlink ref="F45" location="'Sovereign Wealth(Foreign)'!F12" display="Sovereign Wealth Funds" xr:uid="{E24B7BAF-8646-455D-9EDC-AA869C9DBC72}"/>
    <hyperlink ref="F47" location="'Foreign Portfolio Category II'!F12" display="Foreign Portfolio Investors Category II" xr:uid="{1E7C2271-C529-46E8-8D30-0CDFDAD0D6A2}"/>
    <hyperlink ref="F49" location="'Other_Insti (Foreign)'!E12" display="Any Other (specify)" xr:uid="{2CA88AA5-7B62-411B-99F3-D58CB0B1BA4F}"/>
    <hyperlink ref="F53" location="'State Government_Governor'!F12" display="State Government / Governor" xr:uid="{1FB27CB0-7139-469D-8D08-67084480C749}"/>
    <hyperlink ref="F54" location="'Shareholding by Companies'!F12" display="Shareholding by Companies or Bodies Corporate where Central / State Government is a promoter" xr:uid="{AA680E51-84A5-427A-AC62-CFA1C9EC2B5F}"/>
    <hyperlink ref="F57" location="'Associate companies_Subsidiar'!F12" display="Associate companies / Subsidiaries" xr:uid="{CB890AEC-89D5-403B-B3D6-285587BE70B3}"/>
    <hyperlink ref="F58" location="'Directors and their relatives'!A1" display="Directors and their relatives (excluding independent directors and nominee directors)" xr:uid="{A5FCB60E-EFE7-4ACA-A73C-48AEACC7392E}"/>
    <hyperlink ref="F59" location="'Key Managerial Personnel'!F12" display="Key Managerial Personnel" xr:uid="{75ACE5B3-2B87-4197-8CD0-97BD3F9437E5}"/>
    <hyperlink ref="F60" location="'Relatives of promoters'!F12" display="Relatives of promoters (other than ‘immediate relatives’ of promoters disclosed under ‘Promoter and Promoter Group’ category)" xr:uid="{9978C496-DC91-4D23-92D5-0801C8E6403B}"/>
    <hyperlink ref="F61" location="'Trusts where any person'!F12" display="Trusts where any person belonging to 'Promoter and Promoter Group' category is 'trustee', 'beneficiary', or 'author of the trust'" xr:uid="{41912A36-DE10-4EAE-A360-DE0A9EAAB2C2}"/>
    <hyperlink ref="F62" location="'Investor Education'!F12" display="Investor Education and Protection Fund (IEPF)" xr:uid="{4A0669BF-F3ED-452F-8C3C-A111933C4CB7}"/>
    <hyperlink ref="F65" location="'Non Resident Indians (NRIs)'!A1" display="Non Resident Indians (NRIs)" xr:uid="{2AC9B50F-0B48-4B24-B557-33DA9B13658E}"/>
    <hyperlink ref="F66" location="'Foreign Nationals'!F12" display="Foreign Nationals" xr:uid="{60BA5DB7-C820-4AEA-A59A-51EEC8EBCC85}"/>
    <hyperlink ref="F67" location="'Foreign Companies'!F12" display="Foreign Companies" xr:uid="{A5177B1B-F917-4076-9654-0A0FACF37161}"/>
    <hyperlink ref="F68" location="'Bodies Corporate'!F12" display="Bodies Corporate" xr:uid="{1F5D6041-A13F-4A95-8DAC-FF1AF3D27FA4}"/>
    <hyperlink ref="F76" location="EBT!F12" display="Employee Benefit Trust / Employee Welfare Trust under SEBI (Share Based Employee Benefits and Sweat Equity) Regulations, 2021" xr:uid="{3E32CF07-010D-4F04-845D-19BCD9372A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Radhika</dc:creator>
  <cp:lastModifiedBy>V Radhika</cp:lastModifiedBy>
  <dcterms:created xsi:type="dcterms:W3CDTF">2025-01-30T09:52:23Z</dcterms:created>
  <dcterms:modified xsi:type="dcterms:W3CDTF">2025-01-30T09:53:16Z</dcterms:modified>
</cp:coreProperties>
</file>