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tabRatio="747" firstSheet="1" activeTab="8"/>
  </bookViews>
  <sheets>
    <sheet name="Declaration" sheetId="1" r:id="rId1"/>
    <sheet name="Table I" sheetId="2" r:id="rId2"/>
    <sheet name="Table II" sheetId="3" r:id="rId3"/>
    <sheet name="Table III" sheetId="4" r:id="rId4"/>
    <sheet name="Table IV" sheetId="5" r:id="rId5"/>
    <sheet name="Table V" sheetId="6" r:id="rId6"/>
    <sheet name="Table VI" sheetId="7" r:id="rId7"/>
    <sheet name="PROM-BREAKUP" sheetId="8" r:id="rId8"/>
    <sheet name="person acting in concert" sheetId="9" r:id="rId9"/>
    <sheet name="unclaimed shares" sheetId="10" r:id="rId10"/>
    <sheet name="Others-breakup" sheetId="11" r:id="rId11"/>
  </sheets>
  <definedNames/>
  <calcPr fullCalcOnLoad="1"/>
</workbook>
</file>

<file path=xl/sharedStrings.xml><?xml version="1.0" encoding="utf-8"?>
<sst xmlns="http://schemas.openxmlformats.org/spreadsheetml/2006/main" count="478" uniqueCount="274">
  <si>
    <t>2. Scrip Code/Name of Scrip/Class of Security</t>
  </si>
  <si>
    <t>4. Declaration: The Listed entity is required to submit the following declaration to the extent of submission of information:-</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</si>
  <si>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</si>
  <si>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</si>
  <si>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Total</t>
  </si>
  <si>
    <t>(a)</t>
  </si>
  <si>
    <t>(A)</t>
  </si>
  <si>
    <t>Promoter &amp; Promoter Group</t>
  </si>
  <si>
    <t>(B)</t>
  </si>
  <si>
    <t>Public</t>
  </si>
  <si>
    <t>(C)</t>
  </si>
  <si>
    <t>Non Promoter- Non Public</t>
  </si>
  <si>
    <t>(C1)</t>
  </si>
  <si>
    <t>No. of Voting Rights</t>
  </si>
  <si>
    <t>Shares Underlying DRs</t>
  </si>
  <si>
    <t>(C2)</t>
  </si>
  <si>
    <t>Shares held by Employee Trusts</t>
  </si>
  <si>
    <t>Indian</t>
  </si>
  <si>
    <t>Individual/Hindu Undivided Family</t>
  </si>
  <si>
    <t>Central Government/ State Governments</t>
  </si>
  <si>
    <t>Financial Institutions / Banks</t>
  </si>
  <si>
    <t>Any other (Specify)</t>
  </si>
  <si>
    <t>Sub Total  A(1)</t>
  </si>
  <si>
    <t>Foreign</t>
  </si>
  <si>
    <t>Individual (Non resident Individuals / Foreign individuals)</t>
  </si>
  <si>
    <t>Institutions</t>
  </si>
  <si>
    <t xml:space="preserve">Any other (Specify) </t>
  </si>
  <si>
    <t>Sub Total  A(2)</t>
  </si>
  <si>
    <t>Total shareholding of Promoter and Promoter Group (A)= (A)(1) +(A)(2)</t>
  </si>
  <si>
    <t>Venture capital Funds</t>
  </si>
  <si>
    <t>Insurance Companies</t>
  </si>
  <si>
    <t>Foreign Venture Capital Investors</t>
  </si>
  <si>
    <t>Sub Total  B(1)</t>
  </si>
  <si>
    <t>Non-Institutions</t>
  </si>
  <si>
    <t>(1)</t>
  </si>
  <si>
    <t>a</t>
  </si>
  <si>
    <t>b</t>
  </si>
  <si>
    <t>c</t>
  </si>
  <si>
    <t>d</t>
  </si>
  <si>
    <t>e</t>
  </si>
  <si>
    <t>(2)</t>
  </si>
  <si>
    <t>f</t>
  </si>
  <si>
    <t>g</t>
  </si>
  <si>
    <t>h</t>
  </si>
  <si>
    <t>i</t>
  </si>
  <si>
    <t>Name</t>
  </si>
  <si>
    <t>Government</t>
  </si>
  <si>
    <t xml:space="preserve">d </t>
  </si>
  <si>
    <t>Foreign Portfolio Investor</t>
  </si>
  <si>
    <t>Table II - Statement showing shareholding pattern of the Promoter and Promoter Group</t>
  </si>
  <si>
    <t>Table III - Statement showing shareholding pattern of the Public shareholder</t>
  </si>
  <si>
    <t>Mutual Funds/UTI</t>
  </si>
  <si>
    <t>Alternate Investment Funds</t>
  </si>
  <si>
    <t>Provident Funds / Pension Funds</t>
  </si>
  <si>
    <t>(3)</t>
  </si>
  <si>
    <t>Sub Total  B(3)</t>
  </si>
  <si>
    <t>Table IV - Statement showing shareholding pattern of the Non Promoter- Non Public shareholder</t>
  </si>
  <si>
    <t>Name of DR Holder if available</t>
  </si>
  <si>
    <t>Total Non-Promoter - Non Public Shareholding (C )= (C ) (1) +(C ) (2)</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</si>
  <si>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</si>
  <si>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</si>
  <si>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</si>
  <si>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</si>
  <si>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</si>
  <si>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</si>
  <si>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</si>
  <si>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</si>
  <si>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</si>
  <si>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</si>
  <si>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</si>
  <si>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</si>
  <si>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</si>
  <si>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Number of Voting Rights held in each class of securities
(IX)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</si>
  <si>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</si>
  <si>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</si>
  <si>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</si>
  <si>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</si>
  <si>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Shares Underlying Outstanding convertible securities (including Warrants)
(X)</t>
  </si>
  <si>
    <t>No.
(a)</t>
  </si>
  <si>
    <t>As a % of total Shares held
(b)</t>
  </si>
  <si>
    <t>NA</t>
  </si>
  <si>
    <t>Category and Name of the Shareholders
(I)</t>
  </si>
  <si>
    <t>PAN
(II)</t>
  </si>
  <si>
    <t>Class  X</t>
  </si>
  <si>
    <t>Class y</t>
  </si>
  <si>
    <t>Total as a % of Total Voting Rights</t>
  </si>
  <si>
    <t xml:space="preserve">Shareholding  % of total no. of shares (calculated as per SCRR, 1957)
As a % of (A+B+C2)
(VIII) </t>
  </si>
  <si>
    <t>No of Shares held</t>
  </si>
  <si>
    <t>No. Of Partly paid-up equity shares held
(V)</t>
  </si>
  <si>
    <t>No. Of shares underlying Depository Receipts
(VI)</t>
  </si>
  <si>
    <t>Total nos. shares
held
(VII) = (IV)+(V)+ (VI)</t>
  </si>
  <si>
    <t>Shareholding as a % of total no. of shares (calculated as per SCRR, 1957)
(VIII)
As a % of (A+B+C2)</t>
  </si>
  <si>
    <t>No. Of Shares Underlying Outstanding convertible securities
(X)</t>
  </si>
  <si>
    <t>No. Of Warrants
(Xi)</t>
  </si>
  <si>
    <t>No. Of Shares Underlying Outstanding convertible securities and No. Of Warrants
(Xi) (a)</t>
  </si>
  <si>
    <t>Number of equity shares held in dematerialized form 
(XIV)</t>
  </si>
  <si>
    <t>Total as
a % of
Total
Voting
rights</t>
  </si>
  <si>
    <t>Class
eg:y</t>
  </si>
  <si>
    <t>Custodian / DRHolder ( c ) (1)</t>
  </si>
  <si>
    <t>Employee Benefit Trust (under SEBI(Share Based Employee Benefit) Regulations, 2014) ( c ) (2)</t>
  </si>
  <si>
    <t>No</t>
  </si>
  <si>
    <t>Yes / No</t>
  </si>
  <si>
    <t>b. If under 31(1)(c) then indicate date of allotment/extinguishment                      : NA</t>
  </si>
  <si>
    <t>No. of Shareholders</t>
  </si>
  <si>
    <t xml:space="preserve">Details of Shares which remain unclaimed may be given here along with details such as number of shareholders, outstanding shares held in demat/unclaimed suspense account, voting rights which are frozen etc.
</t>
  </si>
  <si>
    <t>Name of the PAC</t>
  </si>
  <si>
    <t>Number of shares</t>
  </si>
  <si>
    <t>Percentage of shareholding by PAC</t>
  </si>
  <si>
    <t>Serial No.</t>
  </si>
  <si>
    <t>PAN No.</t>
  </si>
  <si>
    <t>NIL</t>
  </si>
  <si>
    <t>3. Share Holding Pattern Filed under: Reg. 31(1)(a)/Reg. 31(1)(b)/Reg.31(1) (c)   : Reg 31(1)(b)</t>
  </si>
  <si>
    <t>CLEARING MEMBER</t>
  </si>
  <si>
    <t>MARGIN TRADING ACCOUNT-CORPORATE</t>
  </si>
  <si>
    <t>SLNO</t>
  </si>
  <si>
    <t>Sr.</t>
  </si>
  <si>
    <t>Category &amp; Name
of the
Shareholders
(I)</t>
  </si>
  <si>
    <t>Nos. Of shareholders
(III)</t>
  </si>
  <si>
    <t>Shareholding , as a % assuming full conversion of convertible securities ( as a percentage of diluted share capital)
(XI)= (VII)+(X)
As a % of (A+B+C2)</t>
  </si>
  <si>
    <t>No of Voting (XIV)
Rights</t>
  </si>
  <si>
    <t>Class
eg:
X</t>
  </si>
  <si>
    <t>Number of Voting Rights
held in each class of
securities
(IX)</t>
  </si>
  <si>
    <t>No of Voting  (XIV)  Rights</t>
  </si>
  <si>
    <t>Total as a % of
(A+B+C)</t>
  </si>
  <si>
    <t>SHPTABLE</t>
  </si>
  <si>
    <t>SHPTAG</t>
  </si>
  <si>
    <t>SUBTAG</t>
  </si>
  <si>
    <t>SHARES</t>
  </si>
  <si>
    <t>DMT_SHARE</t>
  </si>
  <si>
    <t>CATEGORY</t>
  </si>
  <si>
    <t>TABLE III</t>
  </si>
  <si>
    <t>1. Name of Listed Entity                                                                                                               : THE K.C.P. LIMITED</t>
  </si>
  <si>
    <t>CLEARING HOUSE</t>
  </si>
  <si>
    <t>V RAMAKRISHNA SONS P LTD</t>
  </si>
  <si>
    <t>AAACV2307A</t>
  </si>
  <si>
    <t>AAACV3678A</t>
  </si>
  <si>
    <t>AAAHV0216K</t>
  </si>
  <si>
    <t>AAAPD6737H</t>
  </si>
  <si>
    <t>V L INDIRA DUTT</t>
  </si>
  <si>
    <t>AAAPD6756A</t>
  </si>
  <si>
    <t>IRMGARD VELAGAPUDI</t>
  </si>
  <si>
    <t>AAFPI6691A</t>
  </si>
  <si>
    <t>S. NALINI</t>
  </si>
  <si>
    <t>ABMPN3058Q</t>
  </si>
  <si>
    <t>R PRABHU</t>
  </si>
  <si>
    <t>ADJPP4946N</t>
  </si>
  <si>
    <t>RAJESWARY RAMAKRISHNAN</t>
  </si>
  <si>
    <t>ADQPR8661R</t>
  </si>
  <si>
    <t>ANITHA .</t>
  </si>
  <si>
    <t>AEVPA9301D</t>
  </si>
  <si>
    <t>UMA S VALLABHANENI</t>
  </si>
  <si>
    <t>AEYPV0586Q</t>
  </si>
  <si>
    <t>KIRAN VELAGAPUDI</t>
  </si>
  <si>
    <t>AFDPK3995G</t>
  </si>
  <si>
    <t>SIVARAMAKRISHNAN  PRASAD</t>
  </si>
  <si>
    <t>AFRPP5944E</t>
  </si>
  <si>
    <t>P VIKRAM RAMAKRISHNAN</t>
  </si>
  <si>
    <t>AIZPV8779N</t>
  </si>
  <si>
    <t>SUBBARAO VALLABHANENI</t>
  </si>
  <si>
    <t>AKRPS6475L</t>
  </si>
  <si>
    <t>SHIVANI DUTT CHITTURI</t>
  </si>
  <si>
    <t>TRUSTS</t>
  </si>
  <si>
    <t>IN30290242029942</t>
  </si>
  <si>
    <t>1301870000313791</t>
  </si>
  <si>
    <t>IN30267933505729</t>
  </si>
  <si>
    <t>IN30131320599521</t>
  </si>
  <si>
    <t>IN30015910525038</t>
  </si>
  <si>
    <t>1302080000436121</t>
  </si>
  <si>
    <t>1302080000475729</t>
  </si>
  <si>
    <t>1302080000475640</t>
  </si>
  <si>
    <t>IN30108022588619</t>
  </si>
  <si>
    <t>IN30131320638599</t>
  </si>
  <si>
    <t>IN30309310155420</t>
  </si>
  <si>
    <t>1302080000475733</t>
  </si>
  <si>
    <t>IN30108022588643</t>
  </si>
  <si>
    <t>IN30135620497084</t>
  </si>
  <si>
    <t>DPID &amp; CLIENT ID</t>
  </si>
  <si>
    <t>AGUPR2921B</t>
  </si>
  <si>
    <t>HUF</t>
  </si>
  <si>
    <t>VELAGAPUDI KAVITHA DUTT</t>
  </si>
  <si>
    <t>IN30131322293822</t>
  </si>
  <si>
    <t>VELAGAPUDI LAKSHMANA INDIRA DUTT</t>
  </si>
  <si>
    <t>Table V - Statement showing details of Significant Beneficial Owners</t>
  </si>
  <si>
    <t>S No</t>
  </si>
  <si>
    <t>Details of Significant Beneficial Owners  (I)</t>
  </si>
  <si>
    <t>Details of Registered Owner  (II)</t>
  </si>
  <si>
    <t>Particulars of the Shares in which significant beneficial interest is held by the beneficial owner   (III)</t>
  </si>
  <si>
    <t>Date of creation . Acquisition of Significant Beneficial Interest   (IV)</t>
  </si>
  <si>
    <t>PAN</t>
  </si>
  <si>
    <t>Nationality</t>
  </si>
  <si>
    <t>Number of Shares</t>
  </si>
  <si>
    <t>Shareholding as % of Total No of Shares (Calculated as per SCRR, 1957) As a % of (A+B+C2)</t>
  </si>
  <si>
    <t>IN30133040091998</t>
  </si>
  <si>
    <t>IN30290241540436</t>
  </si>
  <si>
    <t>IN30133040373673</t>
  </si>
  <si>
    <t>VRK GRANDSONS INVESTMENTS PRIVATE LIMITED</t>
  </si>
  <si>
    <t>VELAGAPUDI LAKSHMANA DUTT</t>
  </si>
  <si>
    <t>S RAJIV RANGASAMI</t>
  </si>
  <si>
    <t>NALINI  S</t>
  </si>
  <si>
    <t>IN30133040537319</t>
  </si>
  <si>
    <t>ASKPC4646C</t>
  </si>
  <si>
    <t>Total Shareholding , as a % assuming full conversion of convertible securities ( as a percentage of diluted share capital)
(XI)= (VII)+(X) As a % of (A+B+C2)</t>
  </si>
  <si>
    <t>Sub categorization of shares (XV)</t>
  </si>
  <si>
    <t>No.
(Not Applicable)
(a)</t>
  </si>
  <si>
    <t>As a % of total Shares held (Not Applicable)
(b)</t>
  </si>
  <si>
    <t>Shareholding (No of shares) under</t>
  </si>
  <si>
    <t>Shareholders who are represented by a nominee Director on the board of the listed entity or have the right to nominate a representative (i.e. Director) on the board of the listed entity          Sub Category (i)</t>
  </si>
  <si>
    <t>Shareholders who have entered into shareholder agreement with the listed entity                                              Sub Category (ii)</t>
  </si>
  <si>
    <t>Shareholders acting as persons in concert with promoters.                  Sub Category (iii)</t>
  </si>
  <si>
    <t>Institutions (Domestic)</t>
  </si>
  <si>
    <t>Banks</t>
  </si>
  <si>
    <t>Asset Reconstruction Companies</t>
  </si>
  <si>
    <t>Soverign Wealth Funds</t>
  </si>
  <si>
    <t>NBFC registered with RBI</t>
  </si>
  <si>
    <t>j</t>
  </si>
  <si>
    <t>Other Financial Institutions</t>
  </si>
  <si>
    <t>k</t>
  </si>
  <si>
    <t>Institutions (Foreign)</t>
  </si>
  <si>
    <t>Foreign Direct Investment</t>
  </si>
  <si>
    <t>Sovereign Wealth Funds</t>
  </si>
  <si>
    <t>Foreign Portfolio Investors - Cat I</t>
  </si>
  <si>
    <t>Foreign Portfolio Investors - Cat II</t>
  </si>
  <si>
    <t>Overseas Depository Holdings (Holding DRs) (Balancing Figure)</t>
  </si>
  <si>
    <t>Any Other (Specify)</t>
  </si>
  <si>
    <t>Sub Total B (2)</t>
  </si>
  <si>
    <t xml:space="preserve">Central Government / State Government </t>
  </si>
  <si>
    <t>Central Government / President of India</t>
  </si>
  <si>
    <t>State Government / Governor</t>
  </si>
  <si>
    <t>Shareholding by Companies or Bodies Corporate where Central Government / State Government is a Promotor</t>
  </si>
  <si>
    <t>(4)</t>
  </si>
  <si>
    <t>Associate Companies / Susidiaries</t>
  </si>
  <si>
    <t>Directors &amp; Relatives ( Excluding Independent Directors &amp; Nominee Directors)</t>
  </si>
  <si>
    <t>Key Managerial Personnel</t>
  </si>
  <si>
    <t>Relatives of Promoters (Other than "Immediate Relatives" of Promoters as disclosed under "Promoter and Promoter Group" category)</t>
  </si>
  <si>
    <t>Trust where any person belonging to "Promoter &amp; Promoter Group" category is "trustee", "beneficiary" or "author of the trust:</t>
  </si>
  <si>
    <t>Investor Education and Protection Fund (IEPF)</t>
  </si>
  <si>
    <t>Resident Individuals holding Nominal Share Capital upto Rs.2 Lakhs</t>
  </si>
  <si>
    <t>Resident Individual holding Nominal Share Capital in excess of Rs.2 Lakhs</t>
  </si>
  <si>
    <t>Non Resident Indians</t>
  </si>
  <si>
    <t>Foreign Nationals</t>
  </si>
  <si>
    <t>Foreign Companies</t>
  </si>
  <si>
    <t>l</t>
  </si>
  <si>
    <t>Bodies Corporate</t>
  </si>
  <si>
    <t>m</t>
  </si>
  <si>
    <t>Sub Total  B(4)</t>
  </si>
  <si>
    <t>Total Public Shareholding (B)= (B)(1)+(B)(2) +(B)(3)+B(4)</t>
  </si>
  <si>
    <t>Details of the shareholders acting as persons in Concert including their Shareholding (No. and %):</t>
  </si>
  <si>
    <t>Details of Shares which remain unclaimed may be given here along with details such as number of shareholders, outstanding shares held in demat / unclaimed suspense account, voting rights which are frozen etc.</t>
  </si>
  <si>
    <t>Note:</t>
  </si>
  <si>
    <t xml:space="preserve">(1) PAN would not be displayed on website of Stock Exchange(s). </t>
  </si>
  <si>
    <t xml:space="preserve">(2) The above format needs to be disclosed along with the names of the shareholders holding 1% or more than 1% of shares of the listed entity. Column no. (XIII) is not applicable in the above format. </t>
  </si>
  <si>
    <t xml:space="preserve">(3) W.r.t. the information pertaining to Depository Receipts, the same may be disclosed in the respective columns to the extent information available and the balance to be disclosed as held by custodian. </t>
  </si>
  <si>
    <t>(4) Categorization and disclosure of each shareholder category should be carried out in the order prescribed in the above format. If a shareholder is falling under more than one category, then the same shall be classified in the category falling first in the order prescribed in the above format. Shareholding under any of the categories shall be unique and will not be duplicated under multiple categories.</t>
  </si>
  <si>
    <t>(5) Sub-categorization of shares under column no. (XV) will be based on shareholding (no. of shares) under the following sub-categories: (i) Shareholders who are represented by a nominee Director on the board of the listed entity or have the right to nominate a representative (i.e. Director) on the board of the listed entity. (ii) Shareholders who have entered into shareholder agreement with the listed entity. (iii) Shareholders acting as persons in concert with promoters.</t>
  </si>
  <si>
    <t>4</t>
  </si>
  <si>
    <t>2</t>
  </si>
  <si>
    <t>BANK-FOREIGN</t>
  </si>
  <si>
    <t>RESIDENT-STOCK BROKER PROPRIETARY</t>
  </si>
  <si>
    <t>MARGIN TRADING ACCOUNT-INDIVIDUAL</t>
  </si>
  <si>
    <t>Table VI - Statement showing foreign ownership</t>
  </si>
  <si>
    <t>Board approved limits</t>
  </si>
  <si>
    <t>Limits utilized</t>
  </si>
  <si>
    <t>As on shareholding date</t>
  </si>
  <si>
    <t>As on the end of previous 1st quarter</t>
  </si>
  <si>
    <t>As on the end of previous 2nd quarter</t>
  </si>
  <si>
    <t>As on the end of previous 3rd quarter</t>
  </si>
  <si>
    <t>As on the end of previous 4th quarter</t>
  </si>
  <si>
    <t>IN30302875428893</t>
  </si>
  <si>
    <t>VASIREDDY CHANDRAKUMAR PRASAD</t>
  </si>
  <si>
    <t>CORPORATE BODY-LIMITED LIABILITY PARTNERSHIP</t>
  </si>
  <si>
    <t>LIMITED LIABLITY PARTNERSHIP</t>
  </si>
  <si>
    <t>a. If under 31(1)(b) then indicate the report for Quarter ending                                : 31-03-2023</t>
  </si>
  <si>
    <t>FOLIO COUNT</t>
  </si>
  <si>
    <t>PAN COUNT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</si>
</sst>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quot;Yes&quot;;&quot;Yes&quot;;&quot;No&quot;"/>
    <numFmt numFmtId="174" formatCode="&quot;True&quot;;&quot;True&quot;;&quot;False&quot;"/>
    <numFmt numFmtId="175" formatCode="&quot;On&quot;;&quot;On&quot;;&quot;Off&quot;"/>
    <numFmt numFmtId="176" formatCode="[$€-2]\ #,##0.00_);[Red]\([$€-2]\ #,##0.00\)"/>
    <numFmt numFmtId="177" formatCode="_(* #,##0_);_(* \(#,##0\);_(* &quot;-&quot;??_);_(@_)"/>
    <numFmt numFmtId="178" formatCode="0.0"/>
    <numFmt numFmtId="179" formatCode="_(* #,##0.0_);_(* \(#,##0.0\);_(* &quot;-&quot;??_);_(@_)"/>
  </numFmts>
  <fonts count="44">
    <font>
      <sz val="11"/>
      <color theme="1"/>
      <name val="Calibri"/>
      <family val="2"/>
    </font>
    <font>
      <sz val="11"/>
      <color indexed="8"/>
      <name val="Calibri"/>
      <family val="2"/>
    </font>
    <font>
      <b/>
      <sz val="11"/>
      <color indexed="8"/>
      <name val="Calibri"/>
      <family val="2"/>
    </font>
    <font>
      <sz val="8"/>
      <name val="Calibri"/>
      <family val="2"/>
    </font>
    <font>
      <sz val="10"/>
      <name val="Arial"/>
      <family val="2"/>
    </font>
    <font>
      <b/>
      <sz val="11"/>
      <name val="Calibri"/>
      <family val="2"/>
    </font>
    <font>
      <sz val="11"/>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9">
    <xf numFmtId="0" fontId="0" fillId="0" borderId="0" xfId="0" applyFont="1" applyAlignment="1">
      <alignment/>
    </xf>
    <xf numFmtId="0" fontId="0" fillId="0" borderId="0" xfId="0" applyNumberForma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vertical="top" wrapText="1"/>
    </xf>
    <xf numFmtId="0" fontId="0" fillId="0" borderId="10" xfId="0" applyBorder="1" applyAlignment="1" quotePrefix="1">
      <alignment vertical="top" wrapText="1"/>
    </xf>
    <xf numFmtId="0" fontId="2" fillId="0" borderId="10" xfId="0" applyFont="1" applyBorder="1" applyAlignment="1">
      <alignment vertical="top" wrapText="1"/>
    </xf>
    <xf numFmtId="0" fontId="2" fillId="0" borderId="0" xfId="0" applyFont="1" applyAlignment="1">
      <alignment/>
    </xf>
    <xf numFmtId="1" fontId="0" fillId="0" borderId="10" xfId="0" applyNumberFormat="1" applyBorder="1" applyAlignment="1">
      <alignment/>
    </xf>
    <xf numFmtId="2" fontId="0" fillId="0" borderId="10" xfId="0" applyNumberFormat="1" applyBorder="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5" fillId="0" borderId="10" xfId="0" applyFont="1" applyBorder="1" applyAlignment="1">
      <alignment horizontal="right" vertical="top" wrapText="1"/>
    </xf>
    <xf numFmtId="0" fontId="1" fillId="0" borderId="0" xfId="0" applyFont="1" applyAlignment="1">
      <alignment/>
    </xf>
    <xf numFmtId="0" fontId="5" fillId="0" borderId="10" xfId="0" applyFont="1" applyBorder="1" applyAlignment="1">
      <alignment vertical="top" wrapText="1"/>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0" fillId="0" borderId="0" xfId="0" applyFont="1" applyAlignment="1">
      <alignment/>
    </xf>
    <xf numFmtId="0" fontId="0" fillId="0" borderId="10" xfId="0" applyFont="1" applyBorder="1" applyAlignment="1">
      <alignment/>
    </xf>
    <xf numFmtId="0" fontId="6" fillId="0" borderId="10" xfId="0" applyFont="1" applyBorder="1" applyAlignment="1">
      <alignment horizontal="center"/>
    </xf>
    <xf numFmtId="0" fontId="6" fillId="0" borderId="10" xfId="0" applyFont="1" applyBorder="1" applyAlignment="1">
      <alignment vertical="top" wrapText="1"/>
    </xf>
    <xf numFmtId="2" fontId="0" fillId="0" borderId="10" xfId="0" applyNumberFormat="1" applyFont="1" applyBorder="1" applyAlignment="1">
      <alignment/>
    </xf>
    <xf numFmtId="1" fontId="0" fillId="0" borderId="0" xfId="0" applyNumberFormat="1" applyFont="1" applyAlignment="1">
      <alignment/>
    </xf>
    <xf numFmtId="2" fontId="0" fillId="0" borderId="0" xfId="0" applyNumberFormat="1" applyFont="1" applyAlignment="1">
      <alignment/>
    </xf>
    <xf numFmtId="0" fontId="6" fillId="0" borderId="10" xfId="0" applyFont="1" applyBorder="1" applyAlignment="1">
      <alignment horizontal="center" vertical="top" wrapText="1"/>
    </xf>
    <xf numFmtId="0" fontId="2" fillId="0" borderId="0" xfId="0" applyFont="1" applyAlignment="1">
      <alignment/>
    </xf>
    <xf numFmtId="0" fontId="2" fillId="0" borderId="10" xfId="0" applyFont="1" applyBorder="1" applyAlignment="1">
      <alignment/>
    </xf>
    <xf numFmtId="0" fontId="5" fillId="0" borderId="10" xfId="0" applyFont="1" applyBorder="1" applyAlignment="1">
      <alignment horizontal="center"/>
    </xf>
    <xf numFmtId="0" fontId="42" fillId="0" borderId="10" xfId="0" applyFont="1" applyBorder="1" applyAlignment="1">
      <alignment/>
    </xf>
    <xf numFmtId="1" fontId="42" fillId="0" borderId="10" xfId="0" applyNumberFormat="1" applyFont="1" applyBorder="1" applyAlignment="1">
      <alignment/>
    </xf>
    <xf numFmtId="2" fontId="42" fillId="0" borderId="10" xfId="0" applyNumberFormat="1" applyFont="1" applyBorder="1" applyAlignment="1">
      <alignment/>
    </xf>
    <xf numFmtId="1" fontId="0" fillId="0" borderId="0" xfId="0" applyNumberFormat="1" applyAlignment="1">
      <alignment/>
    </xf>
    <xf numFmtId="2" fontId="0" fillId="0" borderId="0" xfId="0" applyNumberFormat="1" applyAlignment="1">
      <alignment/>
    </xf>
    <xf numFmtId="0" fontId="42" fillId="33" borderId="10" xfId="0" applyFont="1" applyFill="1" applyBorder="1" applyAlignment="1">
      <alignment horizontal="center" vertical="center" wrapText="1"/>
    </xf>
    <xf numFmtId="2" fontId="42" fillId="33" borderId="10" xfId="0" applyNumberFormat="1" applyFont="1" applyFill="1" applyBorder="1" applyAlignment="1">
      <alignment horizontal="center" vertical="center" wrapText="1"/>
    </xf>
    <xf numFmtId="1" fontId="42" fillId="33" borderId="10" xfId="0" applyNumberFormat="1" applyFont="1" applyFill="1" applyBorder="1" applyAlignment="1">
      <alignment horizontal="center" vertical="center" wrapText="1"/>
    </xf>
    <xf numFmtId="0" fontId="42" fillId="0" borderId="0" xfId="0" applyFont="1" applyAlignment="1">
      <alignment/>
    </xf>
    <xf numFmtId="1" fontId="42" fillId="0" borderId="0" xfId="0" applyNumberFormat="1" applyFont="1" applyAlignment="1">
      <alignment/>
    </xf>
    <xf numFmtId="0" fontId="2" fillId="0" borderId="10" xfId="0" applyFont="1" applyBorder="1" applyAlignment="1">
      <alignment horizontal="left" vertical="top"/>
    </xf>
    <xf numFmtId="0" fontId="2" fillId="0" borderId="10" xfId="0" applyFont="1" applyBorder="1" applyAlignment="1">
      <alignment/>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0" borderId="10" xfId="0" applyFont="1" applyBorder="1" applyAlignment="1">
      <alignment horizontal="center" vertical="top" wrapText="1"/>
    </xf>
    <xf numFmtId="0" fontId="1" fillId="0" borderId="0" xfId="0" applyFont="1" applyAlignment="1">
      <alignment/>
    </xf>
    <xf numFmtId="0" fontId="42" fillId="0" borderId="10" xfId="0" applyFont="1" applyBorder="1" applyAlignment="1">
      <alignment horizontal="center" wrapText="1"/>
    </xf>
    <xf numFmtId="0" fontId="42" fillId="0" borderId="10" xfId="0" applyFont="1" applyBorder="1" applyAlignment="1">
      <alignment horizontal="center"/>
    </xf>
    <xf numFmtId="0" fontId="0" fillId="0" borderId="0" xfId="0" applyAlignment="1">
      <alignment/>
    </xf>
    <xf numFmtId="0" fontId="6" fillId="0" borderId="0" xfId="0" applyFont="1" applyFill="1" applyAlignment="1">
      <alignment/>
    </xf>
    <xf numFmtId="0" fontId="42" fillId="33" borderId="10" xfId="0" applyFont="1" applyFill="1" applyBorder="1" applyAlignment="1">
      <alignment horizontal="center" vertical="center" wrapText="1"/>
    </xf>
    <xf numFmtId="2" fontId="42" fillId="33" borderId="10" xfId="0" applyNumberFormat="1" applyFont="1" applyFill="1" applyBorder="1" applyAlignment="1">
      <alignment horizontal="center" vertical="center" wrapText="1"/>
    </xf>
    <xf numFmtId="2" fontId="42" fillId="33" borderId="10" xfId="42" applyNumberFormat="1" applyFont="1" applyFill="1" applyBorder="1" applyAlignment="1">
      <alignment horizontal="center" vertical="center" wrapText="1"/>
    </xf>
    <xf numFmtId="0" fontId="1" fillId="0" borderId="10" xfId="0" applyFont="1" applyBorder="1" applyAlignment="1">
      <alignment/>
    </xf>
    <xf numFmtId="0" fontId="2" fillId="0" borderId="10" xfId="0" applyFont="1" applyBorder="1" applyAlignment="1">
      <alignment horizontal="center" vertical="center" wrapText="1"/>
    </xf>
    <xf numFmtId="0" fontId="1" fillId="0" borderId="0" xfId="0" applyFont="1" applyAlignment="1">
      <alignment horizontal="center" vertical="center" wrapText="1"/>
    </xf>
    <xf numFmtId="177" fontId="1" fillId="0" borderId="10" xfId="42" applyNumberFormat="1" applyFont="1" applyBorder="1" applyAlignment="1">
      <alignment/>
    </xf>
    <xf numFmtId="177" fontId="1" fillId="0" borderId="10" xfId="42" applyNumberFormat="1" applyFont="1" applyBorder="1" applyAlignment="1">
      <alignment/>
    </xf>
    <xf numFmtId="177" fontId="1" fillId="0" borderId="10" xfId="42" applyNumberFormat="1" applyFont="1" applyBorder="1" applyAlignment="1">
      <alignment/>
    </xf>
    <xf numFmtId="177" fontId="6" fillId="0" borderId="10" xfId="42" applyNumberFormat="1" applyFont="1" applyBorder="1" applyAlignment="1">
      <alignment horizontal="center"/>
    </xf>
    <xf numFmtId="177" fontId="5" fillId="0" borderId="10" xfId="42" applyNumberFormat="1" applyFont="1" applyBorder="1" applyAlignment="1">
      <alignment vertical="top" wrapText="1"/>
    </xf>
    <xf numFmtId="177" fontId="6" fillId="0" borderId="10" xfId="42" applyNumberFormat="1" applyFont="1" applyBorder="1" applyAlignment="1">
      <alignment vertical="top" wrapText="1"/>
    </xf>
    <xf numFmtId="177" fontId="6" fillId="0" borderId="10" xfId="42" applyNumberFormat="1" applyFont="1" applyBorder="1" applyAlignment="1">
      <alignment/>
    </xf>
    <xf numFmtId="177" fontId="6" fillId="0" borderId="10" xfId="42" applyNumberFormat="1" applyFont="1" applyFill="1" applyBorder="1" applyAlignment="1">
      <alignment vertical="top" wrapText="1"/>
    </xf>
    <xf numFmtId="177" fontId="1" fillId="0" borderId="10" xfId="42" applyNumberFormat="1" applyFont="1" applyBorder="1" applyAlignment="1">
      <alignment horizontal="center"/>
    </xf>
    <xf numFmtId="177" fontId="5" fillId="0" borderId="10" xfId="42" applyNumberFormat="1" applyFont="1" applyBorder="1" applyAlignment="1">
      <alignment horizontal="center"/>
    </xf>
    <xf numFmtId="177" fontId="5" fillId="0" borderId="10" xfId="42" applyNumberFormat="1" applyFont="1" applyBorder="1" applyAlignment="1">
      <alignment horizontal="right" vertical="top" wrapText="1"/>
    </xf>
    <xf numFmtId="177" fontId="2" fillId="0" borderId="10" xfId="42" applyNumberFormat="1" applyFont="1" applyBorder="1" applyAlignment="1">
      <alignment/>
    </xf>
    <xf numFmtId="177" fontId="5" fillId="0" borderId="10" xfId="42" applyNumberFormat="1" applyFont="1" applyBorder="1" applyAlignment="1">
      <alignment/>
    </xf>
    <xf numFmtId="177" fontId="2" fillId="0" borderId="10" xfId="42" applyNumberFormat="1" applyFont="1" applyBorder="1" applyAlignment="1">
      <alignment/>
    </xf>
    <xf numFmtId="177" fontId="2" fillId="0" borderId="10" xfId="42" applyNumberFormat="1" applyFont="1" applyBorder="1" applyAlignment="1">
      <alignment/>
    </xf>
    <xf numFmtId="177" fontId="6" fillId="0" borderId="10" xfId="42" applyNumberFormat="1" applyFont="1" applyBorder="1" applyAlignment="1" quotePrefix="1">
      <alignment horizontal="center"/>
    </xf>
    <xf numFmtId="177" fontId="6" fillId="0" borderId="10" xfId="42" applyNumberFormat="1" applyFont="1" applyBorder="1" applyAlignment="1">
      <alignment horizontal="left" vertical="top" wrapText="1"/>
    </xf>
    <xf numFmtId="177" fontId="2" fillId="0" borderId="10" xfId="42" applyNumberFormat="1" applyFont="1" applyBorder="1" applyAlignment="1">
      <alignment horizontal="center"/>
    </xf>
    <xf numFmtId="177" fontId="5" fillId="0" borderId="10" xfId="42" applyNumberFormat="1" applyFont="1" applyBorder="1" applyAlignment="1">
      <alignment horizontal="left" vertical="top" wrapText="1"/>
    </xf>
    <xf numFmtId="177" fontId="6" fillId="0" borderId="10" xfId="42" applyNumberFormat="1" applyFont="1" applyBorder="1" applyAlignment="1">
      <alignment horizontal="right"/>
    </xf>
    <xf numFmtId="177" fontId="6" fillId="0" borderId="10" xfId="42" applyNumberFormat="1" applyFont="1" applyBorder="1" applyAlignment="1">
      <alignment horizontal="right" vertical="center"/>
    </xf>
    <xf numFmtId="4" fontId="6" fillId="0" borderId="10" xfId="42" applyNumberFormat="1" applyFont="1" applyBorder="1" applyAlignment="1">
      <alignment/>
    </xf>
    <xf numFmtId="177" fontId="25" fillId="0" borderId="10" xfId="42" applyNumberFormat="1" applyFont="1" applyBorder="1" applyAlignment="1">
      <alignment horizontal="center" vertical="top" wrapText="1"/>
    </xf>
    <xf numFmtId="0" fontId="7" fillId="0" borderId="0" xfId="0" applyNumberFormat="1" applyFont="1" applyAlignment="1">
      <alignment/>
    </xf>
    <xf numFmtId="171" fontId="1" fillId="0" borderId="10" xfId="42" applyFont="1" applyBorder="1" applyAlignment="1">
      <alignment/>
    </xf>
    <xf numFmtId="171" fontId="1" fillId="0" borderId="10" xfId="42" applyFont="1" applyBorder="1" applyAlignment="1">
      <alignment/>
    </xf>
    <xf numFmtId="171" fontId="2" fillId="0" borderId="10" xfId="42" applyFont="1" applyBorder="1" applyAlignment="1">
      <alignment/>
    </xf>
    <xf numFmtId="171" fontId="1" fillId="0" borderId="0" xfId="42" applyFont="1" applyAlignment="1">
      <alignment/>
    </xf>
    <xf numFmtId="171" fontId="1" fillId="0" borderId="0" xfId="42" applyFont="1" applyAlignment="1">
      <alignment/>
    </xf>
    <xf numFmtId="171" fontId="6" fillId="0" borderId="10" xfId="42" applyFont="1" applyBorder="1" applyAlignment="1">
      <alignment/>
    </xf>
    <xf numFmtId="177" fontId="42" fillId="0" borderId="10" xfId="42" applyNumberFormat="1" applyFont="1" applyBorder="1" applyAlignment="1">
      <alignment/>
    </xf>
    <xf numFmtId="171" fontId="0" fillId="0" borderId="10" xfId="42" applyFont="1" applyBorder="1" applyAlignment="1">
      <alignment/>
    </xf>
    <xf numFmtId="171" fontId="42" fillId="33" borderId="10" xfId="42" applyFont="1" applyFill="1" applyBorder="1" applyAlignment="1">
      <alignment horizontal="center" vertical="center" wrapText="1"/>
    </xf>
    <xf numFmtId="171" fontId="2" fillId="0" borderId="10" xfId="42" applyFont="1" applyBorder="1" applyAlignment="1">
      <alignment/>
    </xf>
    <xf numFmtId="171" fontId="0" fillId="0" borderId="0" xfId="42" applyFont="1" applyAlignment="1">
      <alignment/>
    </xf>
    <xf numFmtId="177" fontId="0" fillId="0" borderId="10" xfId="42" applyNumberFormat="1" applyFont="1" applyBorder="1" applyAlignment="1">
      <alignment/>
    </xf>
    <xf numFmtId="177" fontId="42" fillId="33" borderId="10" xfId="42" applyNumberFormat="1" applyFont="1" applyFill="1" applyBorder="1" applyAlignment="1">
      <alignment horizontal="center" vertical="center" wrapText="1"/>
    </xf>
    <xf numFmtId="177" fontId="2" fillId="0" borderId="10" xfId="42" applyNumberFormat="1" applyFont="1" applyBorder="1" applyAlignment="1">
      <alignment/>
    </xf>
    <xf numFmtId="177" fontId="0" fillId="0" borderId="0" xfId="42" applyNumberFormat="1" applyFont="1" applyAlignment="1">
      <alignment/>
    </xf>
    <xf numFmtId="177" fontId="42" fillId="33" borderId="10" xfId="42" applyNumberFormat="1" applyFont="1" applyFill="1" applyBorder="1" applyAlignment="1">
      <alignment horizontal="center" vertical="center"/>
    </xf>
    <xf numFmtId="171" fontId="2" fillId="0" borderId="10" xfId="42" applyFont="1" applyBorder="1" applyAlignment="1">
      <alignment horizontal="center"/>
    </xf>
    <xf numFmtId="171" fontId="2" fillId="0" borderId="10" xfId="42" applyFont="1" applyBorder="1" applyAlignment="1">
      <alignment/>
    </xf>
    <xf numFmtId="2" fontId="0" fillId="0" borderId="10" xfId="42" applyNumberFormat="1" applyFont="1" applyBorder="1" applyAlignment="1">
      <alignment/>
    </xf>
    <xf numFmtId="2" fontId="42" fillId="33" borderId="10" xfId="42" applyNumberFormat="1" applyFont="1" applyFill="1" applyBorder="1" applyAlignment="1">
      <alignment horizontal="center" vertical="center"/>
    </xf>
    <xf numFmtId="2" fontId="0" fillId="0" borderId="0" xfId="42" applyNumberFormat="1" applyFont="1" applyAlignment="1">
      <alignment/>
    </xf>
    <xf numFmtId="171" fontId="6" fillId="33" borderId="10" xfId="42" applyFont="1" applyFill="1" applyBorder="1" applyAlignment="1">
      <alignment/>
    </xf>
    <xf numFmtId="171" fontId="6" fillId="34" borderId="10" xfId="42" applyFont="1" applyFill="1" applyBorder="1" applyAlignment="1">
      <alignment/>
    </xf>
    <xf numFmtId="171" fontId="0" fillId="34" borderId="10" xfId="42" applyFont="1" applyFill="1" applyBorder="1" applyAlignment="1">
      <alignment/>
    </xf>
    <xf numFmtId="171" fontId="0" fillId="0" borderId="10" xfId="42" applyFont="1" applyFill="1" applyBorder="1" applyAlignment="1">
      <alignment/>
    </xf>
    <xf numFmtId="171" fontId="0" fillId="33" borderId="10" xfId="42" applyFont="1" applyFill="1" applyBorder="1" applyAlignment="1">
      <alignment/>
    </xf>
    <xf numFmtId="171" fontId="42" fillId="0" borderId="10" xfId="42" applyFont="1" applyBorder="1" applyAlignment="1">
      <alignment/>
    </xf>
    <xf numFmtId="177" fontId="2" fillId="0" borderId="10" xfId="42" applyNumberFormat="1" applyFont="1" applyBorder="1" applyAlignment="1">
      <alignment horizontal="center" vertical="top" wrapText="1"/>
    </xf>
    <xf numFmtId="177" fontId="6" fillId="33" borderId="10" xfId="42" applyNumberFormat="1" applyFont="1" applyFill="1" applyBorder="1" applyAlignment="1">
      <alignment/>
    </xf>
    <xf numFmtId="177" fontId="6" fillId="33" borderId="0" xfId="42" applyNumberFormat="1" applyFont="1" applyFill="1" applyAlignment="1">
      <alignment/>
    </xf>
    <xf numFmtId="177" fontId="6" fillId="0" borderId="0" xfId="42" applyNumberFormat="1" applyFont="1" applyAlignment="1">
      <alignment/>
    </xf>
    <xf numFmtId="177" fontId="6" fillId="34" borderId="10" xfId="42" applyNumberFormat="1" applyFont="1" applyFill="1" applyBorder="1" applyAlignment="1">
      <alignment/>
    </xf>
    <xf numFmtId="177" fontId="0" fillId="34" borderId="10" xfId="42" applyNumberFormat="1" applyFont="1" applyFill="1" applyBorder="1" applyAlignment="1">
      <alignment/>
    </xf>
    <xf numFmtId="177" fontId="6" fillId="34" borderId="0" xfId="42" applyNumberFormat="1" applyFont="1" applyFill="1" applyAlignment="1">
      <alignment/>
    </xf>
    <xf numFmtId="177" fontId="0" fillId="34" borderId="0" xfId="42" applyNumberFormat="1" applyFont="1" applyFill="1" applyAlignment="1">
      <alignment/>
    </xf>
    <xf numFmtId="177" fontId="0" fillId="0" borderId="10" xfId="42" applyNumberFormat="1" applyFont="1" applyFill="1" applyBorder="1" applyAlignment="1">
      <alignment/>
    </xf>
    <xf numFmtId="177" fontId="0" fillId="0" borderId="0" xfId="42" applyNumberFormat="1" applyFont="1" applyFill="1" applyAlignment="1">
      <alignment/>
    </xf>
    <xf numFmtId="177" fontId="0" fillId="33" borderId="0" xfId="42" applyNumberFormat="1" applyFont="1" applyFill="1" applyAlignment="1">
      <alignment/>
    </xf>
    <xf numFmtId="177" fontId="0" fillId="33" borderId="10" xfId="42" applyNumberFormat="1" applyFont="1" applyFill="1" applyBorder="1" applyAlignment="1">
      <alignment/>
    </xf>
    <xf numFmtId="177" fontId="42" fillId="0" borderId="0" xfId="42" applyNumberFormat="1" applyFont="1" applyAlignment="1">
      <alignment/>
    </xf>
    <xf numFmtId="177" fontId="42" fillId="0" borderId="0" xfId="42" applyNumberFormat="1" applyFont="1" applyBorder="1" applyAlignment="1">
      <alignment/>
    </xf>
    <xf numFmtId="4" fontId="6" fillId="33" borderId="10" xfId="42" applyNumberFormat="1" applyFont="1" applyFill="1" applyBorder="1" applyAlignment="1">
      <alignment/>
    </xf>
    <xf numFmtId="4" fontId="6" fillId="34" borderId="10" xfId="42" applyNumberFormat="1" applyFont="1" applyFill="1" applyBorder="1" applyAlignment="1">
      <alignment/>
    </xf>
    <xf numFmtId="4" fontId="0" fillId="34" borderId="10" xfId="42" applyNumberFormat="1" applyFont="1" applyFill="1" applyBorder="1" applyAlignment="1">
      <alignment/>
    </xf>
    <xf numFmtId="4" fontId="0" fillId="0" borderId="10" xfId="42" applyNumberFormat="1" applyFont="1" applyFill="1" applyBorder="1" applyAlignment="1">
      <alignment/>
    </xf>
    <xf numFmtId="4" fontId="0" fillId="0" borderId="10" xfId="42" applyNumberFormat="1" applyFont="1" applyBorder="1" applyAlignment="1">
      <alignment/>
    </xf>
    <xf numFmtId="4" fontId="0" fillId="33" borderId="10" xfId="42" applyNumberFormat="1" applyFont="1" applyFill="1" applyBorder="1" applyAlignment="1">
      <alignment/>
    </xf>
    <xf numFmtId="4" fontId="42" fillId="0" borderId="10" xfId="42" applyNumberFormat="1" applyFont="1" applyBorder="1" applyAlignment="1">
      <alignment/>
    </xf>
    <xf numFmtId="4" fontId="0" fillId="0" borderId="0" xfId="42" applyNumberFormat="1" applyFont="1" applyAlignment="1">
      <alignment/>
    </xf>
    <xf numFmtId="1" fontId="0" fillId="34" borderId="0" xfId="0" applyNumberFormat="1" applyFill="1" applyAlignment="1">
      <alignment/>
    </xf>
    <xf numFmtId="177" fontId="6" fillId="0" borderId="10" xfId="42" applyNumberFormat="1" applyFont="1" applyFill="1" applyBorder="1" applyAlignment="1">
      <alignment horizontal="center"/>
    </xf>
    <xf numFmtId="177" fontId="1" fillId="0" borderId="10" xfId="42" applyNumberFormat="1" applyFont="1" applyFill="1" applyBorder="1" applyAlignment="1">
      <alignment/>
    </xf>
    <xf numFmtId="177" fontId="6" fillId="0" borderId="10" xfId="42" applyNumberFormat="1" applyFont="1" applyFill="1" applyBorder="1" applyAlignment="1">
      <alignment/>
    </xf>
    <xf numFmtId="171" fontId="6" fillId="0" borderId="10" xfId="42" applyFont="1" applyFill="1" applyBorder="1" applyAlignment="1">
      <alignment/>
    </xf>
    <xf numFmtId="177" fontId="1" fillId="0" borderId="10" xfId="42" applyNumberFormat="1" applyFont="1" applyFill="1" applyBorder="1" applyAlignment="1">
      <alignment horizontal="center"/>
    </xf>
    <xf numFmtId="177" fontId="1" fillId="0" borderId="10" xfId="42" applyNumberFormat="1" applyFont="1" applyFill="1" applyBorder="1" applyAlignment="1">
      <alignment/>
    </xf>
    <xf numFmtId="0" fontId="1" fillId="0" borderId="0" xfId="0" applyFont="1" applyFill="1" applyAlignment="1">
      <alignment/>
    </xf>
    <xf numFmtId="0" fontId="1" fillId="0" borderId="0" xfId="0" applyFont="1" applyFill="1" applyAlignment="1">
      <alignment/>
    </xf>
    <xf numFmtId="177" fontId="0" fillId="0" borderId="10" xfId="42" applyNumberFormat="1" applyFont="1" applyBorder="1" applyAlignment="1">
      <alignment/>
    </xf>
    <xf numFmtId="177" fontId="1" fillId="0" borderId="0" xfId="42" applyNumberFormat="1" applyFont="1" applyAlignment="1">
      <alignment/>
    </xf>
    <xf numFmtId="177" fontId="1" fillId="0" borderId="0" xfId="42" applyNumberFormat="1" applyFont="1" applyAlignment="1">
      <alignment/>
    </xf>
    <xf numFmtId="0" fontId="42" fillId="34" borderId="10" xfId="0" applyFont="1" applyFill="1" applyBorder="1" applyAlignment="1">
      <alignment/>
    </xf>
    <xf numFmtId="0" fontId="2" fillId="0" borderId="10" xfId="0" applyFont="1" applyBorder="1" applyAlignment="1">
      <alignment horizontal="center" vertical="top" wrapText="1"/>
    </xf>
    <xf numFmtId="177" fontId="0" fillId="0" borderId="10" xfId="42" applyNumberFormat="1" applyFont="1" applyBorder="1" applyAlignment="1">
      <alignment/>
    </xf>
    <xf numFmtId="0" fontId="6" fillId="34" borderId="10" xfId="39" applyFont="1" applyFill="1" applyBorder="1" applyAlignment="1" applyProtection="1">
      <alignment wrapText="1"/>
      <protection locked="0"/>
    </xf>
    <xf numFmtId="1" fontId="0" fillId="34" borderId="10" xfId="0" applyNumberFormat="1" applyFill="1" applyBorder="1" applyAlignment="1">
      <alignment/>
    </xf>
    <xf numFmtId="0" fontId="42" fillId="33" borderId="10" xfId="0" applyFont="1" applyFill="1" applyBorder="1" applyAlignment="1">
      <alignment horizontal="center" vertical="center"/>
    </xf>
    <xf numFmtId="0" fontId="42" fillId="33" borderId="10" xfId="0" applyFont="1" applyFill="1" applyBorder="1" applyAlignment="1">
      <alignment horizontal="center" vertical="center" wrapText="1"/>
    </xf>
    <xf numFmtId="2" fontId="42" fillId="33" borderId="10" xfId="42" applyNumberFormat="1" applyFont="1" applyFill="1" applyBorder="1" applyAlignment="1">
      <alignment horizontal="center" vertical="center" wrapText="1"/>
    </xf>
    <xf numFmtId="2" fontId="42" fillId="33" borderId="10" xfId="0" applyNumberFormat="1" applyFont="1" applyFill="1" applyBorder="1" applyAlignment="1">
      <alignment horizontal="center" vertical="center" wrapText="1"/>
    </xf>
    <xf numFmtId="0" fontId="2" fillId="0" borderId="10" xfId="0" applyFont="1" applyBorder="1" applyAlignment="1">
      <alignment horizontal="center" vertical="top" wrapText="1"/>
    </xf>
    <xf numFmtId="0" fontId="1" fillId="0" borderId="10" xfId="0" applyFont="1" applyBorder="1" applyAlignment="1">
      <alignment horizontal="center" vertical="top" wrapText="1"/>
    </xf>
    <xf numFmtId="177" fontId="2" fillId="0" borderId="10" xfId="42" applyNumberFormat="1" applyFont="1" applyBorder="1" applyAlignment="1">
      <alignment horizontal="center" vertical="top" wrapText="1"/>
    </xf>
    <xf numFmtId="0" fontId="2" fillId="0" borderId="10" xfId="0" applyFont="1" applyFill="1" applyBorder="1" applyAlignment="1">
      <alignment horizontal="center" vertical="top"/>
    </xf>
    <xf numFmtId="171" fontId="2" fillId="0" borderId="10" xfId="42" applyFont="1" applyBorder="1" applyAlignment="1">
      <alignment horizontal="center" vertical="top" wrapText="1"/>
    </xf>
    <xf numFmtId="0" fontId="1" fillId="0" borderId="0" xfId="0" applyNumberFormat="1" applyFont="1" applyAlignment="1">
      <alignment horizontal="left" wrapText="1"/>
    </xf>
    <xf numFmtId="0" fontId="2" fillId="0" borderId="10" xfId="0" applyFont="1" applyFill="1" applyBorder="1" applyAlignment="1">
      <alignment horizontal="center"/>
    </xf>
    <xf numFmtId="0" fontId="1" fillId="0" borderId="0" xfId="0" applyNumberFormat="1" applyFont="1" applyAlignment="1">
      <alignment horizontal="left"/>
    </xf>
    <xf numFmtId="0" fontId="0" fillId="0" borderId="10" xfId="0" applyBorder="1" applyAlignment="1">
      <alignment horizontal="center" vertical="top" wrapText="1"/>
    </xf>
    <xf numFmtId="0" fontId="42" fillId="33" borderId="11" xfId="0" applyFont="1" applyFill="1" applyBorder="1" applyAlignment="1">
      <alignment horizontal="center" vertical="center"/>
    </xf>
    <xf numFmtId="0" fontId="42" fillId="33" borderId="12" xfId="0"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14" xfId="0" applyFont="1" applyFill="1" applyBorder="1" applyAlignment="1">
      <alignment horizontal="center" vertical="center"/>
    </xf>
    <xf numFmtId="0" fontId="42" fillId="33" borderId="15" xfId="0" applyFont="1" applyFill="1" applyBorder="1" applyAlignment="1">
      <alignment horizontal="center" vertical="center"/>
    </xf>
    <xf numFmtId="0" fontId="42" fillId="33" borderId="16" xfId="0" applyFont="1" applyFill="1" applyBorder="1" applyAlignment="1">
      <alignment horizontal="center" vertical="center"/>
    </xf>
    <xf numFmtId="0" fontId="42" fillId="33" borderId="17" xfId="0" applyFont="1" applyFill="1" applyBorder="1" applyAlignment="1">
      <alignment horizontal="center" vertical="center" wrapText="1"/>
    </xf>
    <xf numFmtId="0" fontId="42" fillId="33" borderId="18" xfId="0" applyFont="1" applyFill="1" applyBorder="1" applyAlignment="1">
      <alignment horizontal="center" vertical="center" wrapText="1"/>
    </xf>
    <xf numFmtId="0" fontId="42" fillId="33" borderId="19" xfId="0" applyFont="1" applyFill="1" applyBorder="1" applyAlignment="1">
      <alignment horizontal="center" vertical="center" wrapText="1"/>
    </xf>
    <xf numFmtId="0" fontId="42" fillId="0" borderId="11" xfId="0" applyFont="1" applyBorder="1" applyAlignment="1">
      <alignment horizontal="center" wrapText="1"/>
    </xf>
    <xf numFmtId="0" fontId="42" fillId="0" borderId="12" xfId="0" applyFont="1" applyBorder="1" applyAlignment="1">
      <alignment horizontal="center" wrapText="1"/>
    </xf>
    <xf numFmtId="0" fontId="42" fillId="0" borderId="13" xfId="0" applyFont="1" applyBorder="1" applyAlignment="1">
      <alignment horizontal="center" wrapText="1"/>
    </xf>
    <xf numFmtId="0" fontId="42" fillId="0" borderId="11" xfId="0" applyFont="1" applyBorder="1" applyAlignment="1">
      <alignment horizontal="center"/>
    </xf>
    <xf numFmtId="0" fontId="42" fillId="0" borderId="12" xfId="0" applyFont="1" applyBorder="1" applyAlignment="1">
      <alignment horizontal="center"/>
    </xf>
    <xf numFmtId="0" fontId="42" fillId="0" borderId="13" xfId="0" applyFont="1" applyBorder="1" applyAlignment="1">
      <alignment horizontal="center"/>
    </xf>
    <xf numFmtId="4" fontId="2" fillId="0" borderId="10" xfId="42" applyNumberFormat="1" applyFont="1" applyBorder="1" applyAlignment="1">
      <alignment horizontal="center" vertical="top" wrapText="1"/>
    </xf>
    <xf numFmtId="177" fontId="42" fillId="33" borderId="10" xfId="42" applyNumberFormat="1" applyFont="1" applyFill="1" applyBorder="1" applyAlignment="1">
      <alignment horizontal="center" vertical="center" wrapText="1"/>
    </xf>
    <xf numFmtId="177" fontId="2" fillId="0" borderId="10" xfId="42" applyNumberFormat="1" applyFont="1" applyBorder="1" applyAlignment="1">
      <alignment horizontal="center" vertical="top" wrapText="1"/>
    </xf>
    <xf numFmtId="171" fontId="2" fillId="0" borderId="10" xfId="42" applyFont="1" applyBorder="1" applyAlignment="1">
      <alignment horizontal="center" vertical="top" wrapText="1"/>
    </xf>
    <xf numFmtId="177" fontId="2" fillId="0" borderId="10" xfId="42" applyNumberFormat="1" applyFont="1" applyBorder="1" applyAlignment="1">
      <alignment horizontal="center" vertical="top" wrapText="1"/>
    </xf>
    <xf numFmtId="177" fontId="42" fillId="0" borderId="10" xfId="42" applyNumberFormat="1" applyFont="1" applyBorder="1" applyAlignment="1">
      <alignment horizontal="center" vertical="top"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 fillId="0" borderId="10" xfId="0" applyFont="1" applyBorder="1" applyAlignment="1">
      <alignment horizontal="left" vertical="top" wrapText="1"/>
    </xf>
    <xf numFmtId="0" fontId="2" fillId="0" borderId="1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9.140625" defaultRowHeight="15"/>
  <cols>
    <col min="2" max="2" width="79.421875" style="0" bestFit="1" customWidth="1"/>
  </cols>
  <sheetData>
    <row r="1" ht="15">
      <c r="A1" s="7" t="s">
        <v>131</v>
      </c>
    </row>
    <row r="2" ht="15">
      <c r="A2" s="26" t="s">
        <v>0</v>
      </c>
    </row>
    <row r="3" ht="15">
      <c r="A3" s="7" t="s">
        <v>111</v>
      </c>
    </row>
    <row r="4" ht="15">
      <c r="A4" s="7" t="s">
        <v>271</v>
      </c>
    </row>
    <row r="5" ht="15">
      <c r="A5" s="26" t="s">
        <v>102</v>
      </c>
    </row>
    <row r="6" ht="15">
      <c r="A6" s="26" t="s">
        <v>1</v>
      </c>
    </row>
    <row r="7" spans="1:3" ht="15">
      <c r="A7" s="27"/>
      <c r="B7" s="27" t="s">
        <v>64</v>
      </c>
      <c r="C7" s="27" t="s">
        <v>101</v>
      </c>
    </row>
    <row r="8" spans="1:3" ht="15">
      <c r="A8" s="2">
        <v>1</v>
      </c>
      <c r="B8" s="2" t="s">
        <v>59</v>
      </c>
      <c r="C8" s="2" t="s">
        <v>100</v>
      </c>
    </row>
    <row r="9" spans="1:3" ht="15">
      <c r="A9" s="2">
        <v>2</v>
      </c>
      <c r="B9" s="2" t="s">
        <v>60</v>
      </c>
      <c r="C9" s="2" t="s">
        <v>100</v>
      </c>
    </row>
    <row r="10" spans="1:3" ht="15">
      <c r="A10" s="2">
        <v>3</v>
      </c>
      <c r="B10" s="2" t="s">
        <v>61</v>
      </c>
      <c r="C10" s="2" t="s">
        <v>100</v>
      </c>
    </row>
    <row r="11" spans="1:3" ht="15">
      <c r="A11" s="2">
        <v>4</v>
      </c>
      <c r="B11" s="2" t="s">
        <v>62</v>
      </c>
      <c r="C11" s="2" t="s">
        <v>100</v>
      </c>
    </row>
    <row r="12" spans="1:3" ht="15">
      <c r="A12" s="2">
        <v>5</v>
      </c>
      <c r="B12" s="2" t="s">
        <v>63</v>
      </c>
      <c r="C12" s="2" t="s">
        <v>100</v>
      </c>
    </row>
    <row r="14" ht="15">
      <c r="A14" s="1" t="s">
        <v>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7"/>
  <sheetViews>
    <sheetView zoomScalePageLayoutView="0" workbookViewId="0" topLeftCell="A1">
      <selection activeCell="A4" sqref="A4"/>
    </sheetView>
  </sheetViews>
  <sheetFormatPr defaultColWidth="9.140625" defaultRowHeight="15"/>
  <cols>
    <col min="1" max="1" width="51.421875" style="0" customWidth="1"/>
    <col min="2" max="2" width="16.7109375" style="0" bestFit="1" customWidth="1"/>
  </cols>
  <sheetData>
    <row r="1" spans="1:2" ht="53.25" customHeight="1">
      <c r="A1" s="187" t="s">
        <v>104</v>
      </c>
      <c r="B1" s="188"/>
    </row>
    <row r="2" spans="1:2" ht="15">
      <c r="A2" s="39" t="s">
        <v>103</v>
      </c>
      <c r="B2" s="40" t="s">
        <v>87</v>
      </c>
    </row>
    <row r="3" spans="1:5" ht="15">
      <c r="A3" s="143">
        <v>438</v>
      </c>
      <c r="B3" s="144">
        <v>483560</v>
      </c>
      <c r="E3" s="32"/>
    </row>
    <row r="4" spans="1:2" ht="15">
      <c r="A4" s="16"/>
      <c r="B4" s="17"/>
    </row>
    <row r="5" spans="1:2" ht="15">
      <c r="A5" s="16"/>
      <c r="B5" s="17"/>
    </row>
    <row r="7" ht="15">
      <c r="B7" s="32"/>
    </row>
  </sheetData>
  <sheetProtection/>
  <mergeCells count="1">
    <mergeCell ref="A1:B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3"/>
  <sheetViews>
    <sheetView zoomScalePageLayoutView="0" workbookViewId="0" topLeftCell="A1">
      <selection activeCell="I4" sqref="I4"/>
    </sheetView>
  </sheetViews>
  <sheetFormatPr defaultColWidth="9.140625" defaultRowHeight="15"/>
  <cols>
    <col min="1" max="1" width="9.7109375" style="0" bestFit="1" customWidth="1"/>
    <col min="2" max="3" width="8.00390625" style="0" bestFit="1" customWidth="1"/>
    <col min="4" max="4" width="38.421875" style="0" bestFit="1" customWidth="1"/>
    <col min="5" max="5" width="13.28125" style="0" bestFit="1" customWidth="1"/>
    <col min="6" max="6" width="11.7109375" style="47" bestFit="1" customWidth="1"/>
    <col min="7" max="7" width="8.00390625" style="0" bestFit="1" customWidth="1"/>
    <col min="8" max="8" width="11.7109375" style="0" bestFit="1" customWidth="1"/>
  </cols>
  <sheetData>
    <row r="1" spans="1:8" ht="15">
      <c r="A1" s="29" t="s">
        <v>124</v>
      </c>
      <c r="B1" s="29" t="s">
        <v>125</v>
      </c>
      <c r="C1" s="29" t="s">
        <v>126</v>
      </c>
      <c r="D1" s="29" t="s">
        <v>129</v>
      </c>
      <c r="E1" s="29" t="s">
        <v>272</v>
      </c>
      <c r="F1" s="29" t="s">
        <v>273</v>
      </c>
      <c r="G1" s="29" t="s">
        <v>127</v>
      </c>
      <c r="H1" s="29" t="s">
        <v>128</v>
      </c>
    </row>
    <row r="2" spans="1:8" ht="15">
      <c r="A2" s="2" t="s">
        <v>130</v>
      </c>
      <c r="B2" s="2" t="s">
        <v>255</v>
      </c>
      <c r="C2" s="2" t="s">
        <v>42</v>
      </c>
      <c r="D2" s="2" t="s">
        <v>256</v>
      </c>
      <c r="E2" s="2">
        <v>1</v>
      </c>
      <c r="F2" s="2">
        <v>1</v>
      </c>
      <c r="G2" s="2">
        <v>500</v>
      </c>
      <c r="H2" s="2">
        <v>500</v>
      </c>
    </row>
    <row r="3" spans="1:8" s="47" customFormat="1" ht="15">
      <c r="A3" s="2"/>
      <c r="B3" s="2"/>
      <c r="C3" s="2"/>
      <c r="D3" s="2"/>
      <c r="E3" s="140">
        <f>E2</f>
        <v>1</v>
      </c>
      <c r="F3" s="140"/>
      <c r="G3" s="140">
        <f>G2</f>
        <v>500</v>
      </c>
      <c r="H3" s="140">
        <f>H2</f>
        <v>500</v>
      </c>
    </row>
    <row r="4" spans="1:8" ht="15">
      <c r="A4" s="2" t="s">
        <v>130</v>
      </c>
      <c r="B4" s="2" t="s">
        <v>254</v>
      </c>
      <c r="C4" s="2" t="s">
        <v>243</v>
      </c>
      <c r="D4" s="2" t="s">
        <v>132</v>
      </c>
      <c r="E4" s="2">
        <v>1</v>
      </c>
      <c r="F4" s="2">
        <v>1</v>
      </c>
      <c r="G4" s="2">
        <v>100</v>
      </c>
      <c r="H4" s="2">
        <v>100</v>
      </c>
    </row>
    <row r="5" spans="1:8" ht="15">
      <c r="A5" s="2" t="s">
        <v>130</v>
      </c>
      <c r="B5" s="2" t="s">
        <v>254</v>
      </c>
      <c r="C5" s="2" t="s">
        <v>243</v>
      </c>
      <c r="D5" s="2" t="s">
        <v>112</v>
      </c>
      <c r="E5" s="2">
        <v>11</v>
      </c>
      <c r="F5" s="2">
        <v>9</v>
      </c>
      <c r="G5" s="2">
        <v>35977</v>
      </c>
      <c r="H5" s="2">
        <v>35977</v>
      </c>
    </row>
    <row r="6" spans="1:8" ht="15">
      <c r="A6" s="2" t="s">
        <v>130</v>
      </c>
      <c r="B6" s="2" t="s">
        <v>254</v>
      </c>
      <c r="C6" s="2" t="s">
        <v>243</v>
      </c>
      <c r="D6" s="2" t="s">
        <v>269</v>
      </c>
      <c r="E6" s="2">
        <v>11</v>
      </c>
      <c r="F6" s="2">
        <v>10</v>
      </c>
      <c r="G6" s="2">
        <v>58073</v>
      </c>
      <c r="H6" s="2">
        <v>58073</v>
      </c>
    </row>
    <row r="7" spans="1:8" ht="15">
      <c r="A7" s="2" t="s">
        <v>130</v>
      </c>
      <c r="B7" s="2" t="s">
        <v>254</v>
      </c>
      <c r="C7" s="2" t="s">
        <v>243</v>
      </c>
      <c r="D7" s="2" t="s">
        <v>178</v>
      </c>
      <c r="E7" s="2">
        <v>731</v>
      </c>
      <c r="F7" s="2">
        <v>724</v>
      </c>
      <c r="G7" s="2">
        <f>1104609+8437</f>
        <v>1113046</v>
      </c>
      <c r="H7" s="2">
        <f>1104609+8437</f>
        <v>1113046</v>
      </c>
    </row>
    <row r="8" spans="1:8" ht="15">
      <c r="A8" s="2" t="s">
        <v>130</v>
      </c>
      <c r="B8" s="2" t="s">
        <v>254</v>
      </c>
      <c r="C8" s="2" t="s">
        <v>243</v>
      </c>
      <c r="D8" s="2" t="s">
        <v>270</v>
      </c>
      <c r="E8" s="2">
        <v>6</v>
      </c>
      <c r="F8" s="2">
        <v>6</v>
      </c>
      <c r="G8" s="2">
        <v>89726</v>
      </c>
      <c r="H8" s="2">
        <v>89726</v>
      </c>
    </row>
    <row r="9" spans="1:8" ht="15">
      <c r="A9" s="2" t="s">
        <v>130</v>
      </c>
      <c r="B9" s="2" t="s">
        <v>254</v>
      </c>
      <c r="C9" s="2" t="s">
        <v>243</v>
      </c>
      <c r="D9" s="2" t="s">
        <v>113</v>
      </c>
      <c r="E9" s="2">
        <v>23</v>
      </c>
      <c r="F9" s="2">
        <v>22</v>
      </c>
      <c r="G9" s="2">
        <v>536482</v>
      </c>
      <c r="H9" s="2">
        <v>536482</v>
      </c>
    </row>
    <row r="10" spans="1:8" ht="15">
      <c r="A10" s="2" t="s">
        <v>130</v>
      </c>
      <c r="B10" s="2" t="s">
        <v>254</v>
      </c>
      <c r="C10" s="2" t="s">
        <v>243</v>
      </c>
      <c r="D10" s="2" t="s">
        <v>258</v>
      </c>
      <c r="E10" s="2">
        <v>1</v>
      </c>
      <c r="F10" s="2">
        <v>1</v>
      </c>
      <c r="G10" s="2">
        <v>3627</v>
      </c>
      <c r="H10" s="2">
        <v>3627</v>
      </c>
    </row>
    <row r="11" spans="1:8" ht="15">
      <c r="A11" s="2" t="s">
        <v>130</v>
      </c>
      <c r="B11" s="2" t="s">
        <v>254</v>
      </c>
      <c r="C11" s="2" t="s">
        <v>243</v>
      </c>
      <c r="D11" s="2" t="s">
        <v>257</v>
      </c>
      <c r="E11" s="2">
        <v>4</v>
      </c>
      <c r="F11" s="2">
        <v>4</v>
      </c>
      <c r="G11" s="2">
        <v>21701</v>
      </c>
      <c r="H11" s="2">
        <v>21701</v>
      </c>
    </row>
    <row r="12" spans="1:8" ht="15">
      <c r="A12" s="2" t="s">
        <v>130</v>
      </c>
      <c r="B12" s="2" t="s">
        <v>254</v>
      </c>
      <c r="C12" s="2" t="s">
        <v>243</v>
      </c>
      <c r="D12" s="2" t="s">
        <v>161</v>
      </c>
      <c r="E12" s="2">
        <v>3</v>
      </c>
      <c r="F12" s="2">
        <v>3</v>
      </c>
      <c r="G12" s="2">
        <v>127810</v>
      </c>
      <c r="H12" s="2">
        <v>89500</v>
      </c>
    </row>
    <row r="13" spans="1:8" ht="15">
      <c r="A13" s="2"/>
      <c r="B13" s="2"/>
      <c r="C13" s="2"/>
      <c r="D13" s="2"/>
      <c r="E13" s="140">
        <f>SUM(E4:E12)</f>
        <v>791</v>
      </c>
      <c r="F13" s="140">
        <f>SUM(F4:F12)</f>
        <v>780</v>
      </c>
      <c r="G13" s="140">
        <f>SUM(G4:G12)</f>
        <v>1986542</v>
      </c>
      <c r="H13" s="140">
        <f>SUM(H4:H12)</f>
        <v>1948232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L1">
      <selection activeCell="U10" sqref="U10"/>
    </sheetView>
  </sheetViews>
  <sheetFormatPr defaultColWidth="9.140625" defaultRowHeight="15"/>
  <cols>
    <col min="2" max="2" width="29.421875" style="0" bestFit="1" customWidth="1"/>
    <col min="3" max="3" width="12.8515625" style="93" customWidth="1"/>
    <col min="4" max="4" width="16.00390625" style="93" customWidth="1"/>
    <col min="5" max="5" width="16.8515625" style="93" customWidth="1"/>
    <col min="6" max="6" width="21.421875" style="93" customWidth="1"/>
    <col min="7" max="7" width="13.28125" style="93" customWidth="1"/>
    <col min="8" max="8" width="25.57421875" style="33" customWidth="1"/>
    <col min="9" max="9" width="13.28125" style="93" bestFit="1" customWidth="1"/>
    <col min="10" max="10" width="9.7109375" style="0" bestFit="1" customWidth="1"/>
    <col min="11" max="11" width="13.28125" style="93" bestFit="1" customWidth="1"/>
    <col min="12" max="12" width="21.28125" style="99" bestFit="1" customWidth="1"/>
    <col min="13" max="13" width="32.28125" style="0" customWidth="1"/>
    <col min="14" max="14" width="31.7109375" style="0" customWidth="1"/>
    <col min="15" max="15" width="15.140625" style="0" customWidth="1"/>
    <col min="16" max="16" width="20.140625" style="99" customWidth="1"/>
    <col min="17" max="17" width="8.00390625" style="0" customWidth="1"/>
    <col min="18" max="18" width="13.57421875" style="0" customWidth="1"/>
    <col min="19" max="19" width="28.140625" style="0" customWidth="1"/>
    <col min="20" max="20" width="9.28125" style="33" bestFit="1" customWidth="1"/>
    <col min="21" max="21" width="14.7109375" style="93" customWidth="1"/>
  </cols>
  <sheetData>
    <row r="1" spans="1:21" ht="15">
      <c r="A1" s="27" t="s">
        <v>3</v>
      </c>
      <c r="B1" s="2"/>
      <c r="C1" s="90"/>
      <c r="D1" s="90"/>
      <c r="E1" s="90"/>
      <c r="F1" s="90"/>
      <c r="G1" s="90"/>
      <c r="H1" s="9"/>
      <c r="I1" s="90"/>
      <c r="J1" s="2"/>
      <c r="K1" s="90"/>
      <c r="L1" s="97"/>
      <c r="M1" s="2"/>
      <c r="N1" s="2"/>
      <c r="O1" s="2"/>
      <c r="P1" s="97"/>
      <c r="Q1" s="2"/>
      <c r="R1" s="2"/>
      <c r="S1" s="2"/>
      <c r="T1" s="9"/>
      <c r="U1" s="90"/>
    </row>
    <row r="2" spans="1:21" ht="75.75" customHeight="1">
      <c r="A2" s="41" t="s">
        <v>65</v>
      </c>
      <c r="B2" s="41" t="s">
        <v>66</v>
      </c>
      <c r="C2" s="91" t="s">
        <v>117</v>
      </c>
      <c r="D2" s="91" t="s">
        <v>68</v>
      </c>
      <c r="E2" s="91" t="s">
        <v>88</v>
      </c>
      <c r="F2" s="91" t="s">
        <v>89</v>
      </c>
      <c r="G2" s="91" t="s">
        <v>90</v>
      </c>
      <c r="H2" s="50" t="s">
        <v>91</v>
      </c>
      <c r="I2" s="94" t="s">
        <v>121</v>
      </c>
      <c r="J2" s="42"/>
      <c r="K2" s="94"/>
      <c r="L2" s="98"/>
      <c r="M2" s="41" t="s">
        <v>92</v>
      </c>
      <c r="N2" s="41" t="s">
        <v>93</v>
      </c>
      <c r="O2" s="41" t="s">
        <v>94</v>
      </c>
      <c r="P2" s="51" t="s">
        <v>118</v>
      </c>
      <c r="Q2" s="41" t="s">
        <v>74</v>
      </c>
      <c r="R2" s="41"/>
      <c r="S2" s="41" t="s">
        <v>75</v>
      </c>
      <c r="T2" s="41"/>
      <c r="U2" s="91" t="s">
        <v>95</v>
      </c>
    </row>
    <row r="3" spans="1:21" ht="15" customHeight="1">
      <c r="A3" s="41"/>
      <c r="B3" s="41"/>
      <c r="C3" s="91"/>
      <c r="D3" s="91"/>
      <c r="E3" s="91"/>
      <c r="F3" s="91"/>
      <c r="G3" s="91"/>
      <c r="H3" s="50"/>
      <c r="I3" s="94" t="s">
        <v>122</v>
      </c>
      <c r="J3" s="42"/>
      <c r="K3" s="94"/>
      <c r="L3" s="51" t="s">
        <v>123</v>
      </c>
      <c r="M3" s="41"/>
      <c r="N3" s="41"/>
      <c r="O3" s="41"/>
      <c r="P3" s="51"/>
      <c r="Q3" s="41"/>
      <c r="R3" s="41"/>
      <c r="S3" s="41"/>
      <c r="T3" s="41"/>
      <c r="U3" s="91"/>
    </row>
    <row r="4" spans="1:21" ht="96.75" customHeight="1">
      <c r="A4" s="87"/>
      <c r="B4" s="87"/>
      <c r="C4" s="91"/>
      <c r="D4" s="91"/>
      <c r="E4" s="91"/>
      <c r="F4" s="91"/>
      <c r="G4" s="91"/>
      <c r="H4" s="87"/>
      <c r="I4" s="91" t="s">
        <v>120</v>
      </c>
      <c r="J4" s="87" t="s">
        <v>97</v>
      </c>
      <c r="K4" s="91" t="s">
        <v>4</v>
      </c>
      <c r="L4" s="87"/>
      <c r="M4" s="87"/>
      <c r="N4" s="87"/>
      <c r="O4" s="87"/>
      <c r="P4" s="87"/>
      <c r="Q4" s="87" t="s">
        <v>78</v>
      </c>
      <c r="R4" s="87" t="s">
        <v>79</v>
      </c>
      <c r="S4" s="87" t="s">
        <v>78</v>
      </c>
      <c r="T4" s="87" t="s">
        <v>79</v>
      </c>
      <c r="U4" s="91"/>
    </row>
    <row r="5" spans="1:21" ht="15">
      <c r="A5" s="86" t="s">
        <v>6</v>
      </c>
      <c r="B5" s="86" t="s">
        <v>7</v>
      </c>
      <c r="C5" s="90">
        <v>17</v>
      </c>
      <c r="D5" s="90">
        <f>'Table II'!D27</f>
        <v>56824474</v>
      </c>
      <c r="E5" s="90">
        <f>'Table II'!E27</f>
        <v>0</v>
      </c>
      <c r="F5" s="90">
        <f>'Table II'!F27</f>
        <v>0</v>
      </c>
      <c r="G5" s="90">
        <f>'Table II'!G27</f>
        <v>56824474</v>
      </c>
      <c r="H5" s="86">
        <f>'Table II'!H27</f>
        <v>44.076918017181974</v>
      </c>
      <c r="I5" s="90">
        <f>'Table II'!I27</f>
        <v>56824474</v>
      </c>
      <c r="J5" s="86">
        <f>'Table II'!J27</f>
        <v>0</v>
      </c>
      <c r="K5" s="90">
        <f>'Table II'!K27</f>
        <v>56824474</v>
      </c>
      <c r="L5" s="86">
        <f>'Table II'!L27</f>
        <v>44.076918017181974</v>
      </c>
      <c r="M5" s="86">
        <f>'Table II'!M27</f>
        <v>0</v>
      </c>
      <c r="N5" s="86">
        <v>0</v>
      </c>
      <c r="O5" s="86">
        <f>'Table II'!Q27</f>
        <v>0</v>
      </c>
      <c r="P5" s="86">
        <f>'Table II'!P27</f>
        <v>44.076918017181974</v>
      </c>
      <c r="Q5" s="86">
        <f>'Table II'!Q27</f>
        <v>0</v>
      </c>
      <c r="R5" s="86">
        <f>'Table II'!R27</f>
        <v>0</v>
      </c>
      <c r="S5" s="86">
        <f>'Table II'!S27</f>
        <v>0</v>
      </c>
      <c r="T5" s="86">
        <f>'Table II'!T27</f>
        <v>0</v>
      </c>
      <c r="U5" s="90">
        <f>'Table II'!U27</f>
        <v>56824474</v>
      </c>
    </row>
    <row r="6" spans="1:21" ht="15">
      <c r="A6" s="86" t="s">
        <v>8</v>
      </c>
      <c r="B6" s="86" t="s">
        <v>9</v>
      </c>
      <c r="C6" s="90">
        <f>'Table III'!D82</f>
        <v>40899</v>
      </c>
      <c r="D6" s="90">
        <f>'Table III'!E82</f>
        <v>72096686</v>
      </c>
      <c r="E6" s="90">
        <f>'Table III'!F82</f>
        <v>0</v>
      </c>
      <c r="F6" s="90">
        <f>'Table III'!G82</f>
        <v>0</v>
      </c>
      <c r="G6" s="90">
        <f>'Table III'!H82</f>
        <v>72096686</v>
      </c>
      <c r="H6" s="86">
        <f>'Table III'!I82</f>
        <v>55.923081982818026</v>
      </c>
      <c r="I6" s="90">
        <f>'Table III'!J82</f>
        <v>72096686</v>
      </c>
      <c r="J6" s="86">
        <f>'Table III'!K82</f>
        <v>0</v>
      </c>
      <c r="K6" s="90">
        <f>'Table III'!L82</f>
        <v>72096686</v>
      </c>
      <c r="L6" s="86">
        <f>'Table III'!M82</f>
        <v>55.923081982818026</v>
      </c>
      <c r="M6" s="86">
        <f>'Table III'!M43</f>
        <v>0.00038783392889111455</v>
      </c>
      <c r="N6" s="86">
        <f>'Table III'!N43</f>
        <v>0</v>
      </c>
      <c r="O6" s="86">
        <f>'Table III'!P82</f>
        <v>0</v>
      </c>
      <c r="P6" s="86">
        <f>'Table III'!O82</f>
        <v>55.923081982818026</v>
      </c>
      <c r="Q6" s="86">
        <v>0</v>
      </c>
      <c r="R6" s="86">
        <f>'Table III'!R43</f>
        <v>0</v>
      </c>
      <c r="S6" s="95" t="s">
        <v>80</v>
      </c>
      <c r="T6" s="95"/>
      <c r="U6" s="90">
        <f>'Table III'!T82</f>
        <v>69507456</v>
      </c>
    </row>
    <row r="7" spans="1:21" ht="15">
      <c r="A7" s="86" t="s">
        <v>10</v>
      </c>
      <c r="B7" s="86" t="s">
        <v>11</v>
      </c>
      <c r="C7" s="90">
        <f>'Table IV'!C10</f>
        <v>0</v>
      </c>
      <c r="D7" s="90">
        <f>'Table IV'!D10</f>
        <v>0</v>
      </c>
      <c r="E7" s="90">
        <f>'Table IV'!E10</f>
        <v>0</v>
      </c>
      <c r="F7" s="90">
        <f>'Table IV'!F10</f>
        <v>0</v>
      </c>
      <c r="G7" s="90">
        <f>'Table IV'!G10</f>
        <v>0</v>
      </c>
      <c r="H7" s="86">
        <f>'Table IV'!H10</f>
        <v>0</v>
      </c>
      <c r="I7" s="90">
        <f>'Table IV'!I10</f>
        <v>0</v>
      </c>
      <c r="J7" s="86">
        <f>'Table IV'!J10</f>
        <v>0</v>
      </c>
      <c r="K7" s="90">
        <f>'Table IV'!K10</f>
        <v>0</v>
      </c>
      <c r="L7" s="86">
        <f>'Table IV'!L10</f>
        <v>0</v>
      </c>
      <c r="M7" s="86">
        <f>'Table IV'!M10</f>
        <v>0</v>
      </c>
      <c r="N7" s="86">
        <f>'Table IV'!N10</f>
        <v>0</v>
      </c>
      <c r="O7" s="86">
        <f>'Table IV'!Q10</f>
        <v>0</v>
      </c>
      <c r="P7" s="86">
        <f>'Table IV'!N10</f>
        <v>0</v>
      </c>
      <c r="Q7" s="86">
        <f>'Table IV'!Q10</f>
        <v>0</v>
      </c>
      <c r="R7" s="86">
        <f>'Table IV'!R10</f>
        <v>0</v>
      </c>
      <c r="S7" s="95" t="s">
        <v>80</v>
      </c>
      <c r="T7" s="95"/>
      <c r="U7" s="90">
        <f>'Table IV'!U10</f>
        <v>0</v>
      </c>
    </row>
    <row r="8" spans="1:21" ht="15">
      <c r="A8" s="86" t="s">
        <v>12</v>
      </c>
      <c r="B8" s="86" t="s">
        <v>14</v>
      </c>
      <c r="C8" s="90">
        <f>'Table IV'!C5</f>
        <v>0</v>
      </c>
      <c r="D8" s="90">
        <f>'Table IV'!D5</f>
        <v>0</v>
      </c>
      <c r="E8" s="90">
        <f>'Table IV'!E5</f>
        <v>0</v>
      </c>
      <c r="F8" s="90">
        <f>'Table IV'!F5</f>
        <v>0</v>
      </c>
      <c r="G8" s="90">
        <f>'Table IV'!G5</f>
        <v>0</v>
      </c>
      <c r="H8" s="95" t="s">
        <v>80</v>
      </c>
      <c r="I8" s="90">
        <f>'Table IV'!I5</f>
        <v>0</v>
      </c>
      <c r="J8" s="86">
        <f>'Table IV'!J5</f>
        <v>0</v>
      </c>
      <c r="K8" s="90">
        <f>'Table IV'!K5</f>
        <v>0</v>
      </c>
      <c r="L8" s="86">
        <f>'Table IV'!L5</f>
        <v>0</v>
      </c>
      <c r="M8" s="86">
        <f>'Table IV'!M5</f>
        <v>0</v>
      </c>
      <c r="N8" s="86">
        <f>'Table IV'!N5</f>
        <v>0</v>
      </c>
      <c r="O8" s="86">
        <f>'Table IV'!Q5</f>
        <v>0</v>
      </c>
      <c r="P8" s="86">
        <f>'Table IV'!N5</f>
        <v>0</v>
      </c>
      <c r="Q8" s="86">
        <f>'Table IV'!Q5</f>
        <v>0</v>
      </c>
      <c r="R8" s="86">
        <f>'Table IV'!R5</f>
        <v>0</v>
      </c>
      <c r="S8" s="95" t="s">
        <v>80</v>
      </c>
      <c r="T8" s="95"/>
      <c r="U8" s="90">
        <f>'Table IV'!U5</f>
        <v>0</v>
      </c>
    </row>
    <row r="9" spans="1:21" ht="15">
      <c r="A9" s="86" t="s">
        <v>15</v>
      </c>
      <c r="B9" s="86" t="s">
        <v>16</v>
      </c>
      <c r="C9" s="90">
        <f>'Table IV'!C8</f>
        <v>0</v>
      </c>
      <c r="D9" s="90">
        <f>'Table IV'!D8</f>
        <v>0</v>
      </c>
      <c r="E9" s="90">
        <f>'Table IV'!E8</f>
        <v>0</v>
      </c>
      <c r="F9" s="90">
        <f>'Table IV'!F8</f>
        <v>0</v>
      </c>
      <c r="G9" s="90">
        <f>'Table IV'!G8</f>
        <v>0</v>
      </c>
      <c r="H9" s="86">
        <f>'Table IV'!H8</f>
        <v>0</v>
      </c>
      <c r="I9" s="90">
        <f>'Table IV'!I8</f>
        <v>0</v>
      </c>
      <c r="J9" s="86">
        <f>'Table IV'!J8</f>
        <v>0</v>
      </c>
      <c r="K9" s="90">
        <f>'Table IV'!K8</f>
        <v>0</v>
      </c>
      <c r="L9" s="86">
        <f>'Table IV'!L8</f>
        <v>0</v>
      </c>
      <c r="M9" s="86">
        <f>'Table IV'!M8</f>
        <v>0</v>
      </c>
      <c r="N9" s="86">
        <f>'Table IV'!N8</f>
        <v>0</v>
      </c>
      <c r="O9" s="86">
        <f>'Table IV'!Q8</f>
        <v>0</v>
      </c>
      <c r="P9" s="86">
        <f>'Table IV'!N8</f>
        <v>0</v>
      </c>
      <c r="Q9" s="86">
        <f>'Table IV'!Q8</f>
        <v>0</v>
      </c>
      <c r="R9" s="86">
        <f>'Table IV'!R8</f>
        <v>0</v>
      </c>
      <c r="S9" s="95" t="s">
        <v>80</v>
      </c>
      <c r="T9" s="95"/>
      <c r="U9" s="90">
        <f>'Table IV'!U8</f>
        <v>0</v>
      </c>
    </row>
    <row r="10" spans="1:21" ht="15">
      <c r="A10" s="88"/>
      <c r="B10" s="96" t="s">
        <v>4</v>
      </c>
      <c r="C10" s="92">
        <f>SUM(C5:C9)</f>
        <v>40916</v>
      </c>
      <c r="D10" s="92">
        <f aca="true" t="shared" si="0" ref="D10:U10">SUM(D5:D9)</f>
        <v>128921160</v>
      </c>
      <c r="E10" s="92">
        <f t="shared" si="0"/>
        <v>0</v>
      </c>
      <c r="F10" s="92">
        <f t="shared" si="0"/>
        <v>0</v>
      </c>
      <c r="G10" s="92">
        <f t="shared" si="0"/>
        <v>128921160</v>
      </c>
      <c r="H10" s="88">
        <f t="shared" si="0"/>
        <v>100</v>
      </c>
      <c r="I10" s="92">
        <f t="shared" si="0"/>
        <v>128921160</v>
      </c>
      <c r="J10" s="88">
        <f t="shared" si="0"/>
        <v>0</v>
      </c>
      <c r="K10" s="92">
        <f t="shared" si="0"/>
        <v>128921160</v>
      </c>
      <c r="L10" s="88">
        <f t="shared" si="0"/>
        <v>100</v>
      </c>
      <c r="M10" s="88">
        <f t="shared" si="0"/>
        <v>0.00038783392889111455</v>
      </c>
      <c r="N10" s="88">
        <v>0</v>
      </c>
      <c r="O10" s="88">
        <v>0</v>
      </c>
      <c r="P10" s="88">
        <f t="shared" si="0"/>
        <v>100</v>
      </c>
      <c r="Q10" s="88">
        <f t="shared" si="0"/>
        <v>0</v>
      </c>
      <c r="R10" s="88">
        <f t="shared" si="0"/>
        <v>0</v>
      </c>
      <c r="S10" s="88">
        <f t="shared" si="0"/>
        <v>0</v>
      </c>
      <c r="T10" s="88">
        <f t="shared" si="0"/>
        <v>0</v>
      </c>
      <c r="U10" s="92">
        <f t="shared" si="0"/>
        <v>126331930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31"/>
  <sheetViews>
    <sheetView workbookViewId="0" topLeftCell="A13">
      <selection activeCell="A1" sqref="A1"/>
    </sheetView>
  </sheetViews>
  <sheetFormatPr defaultColWidth="9.140625" defaultRowHeight="15"/>
  <cols>
    <col min="1" max="1" width="5.421875" style="18" customWidth="1"/>
    <col min="2" max="2" width="24.421875" style="18" customWidth="1"/>
    <col min="3" max="3" width="13.140625" style="18" customWidth="1"/>
    <col min="4" max="4" width="16.421875" style="18" customWidth="1"/>
    <col min="5" max="5" width="12.57421875" style="18" customWidth="1"/>
    <col min="6" max="6" width="14.140625" style="18" customWidth="1"/>
    <col min="7" max="7" width="11.421875" style="18" customWidth="1"/>
    <col min="8" max="8" width="14.421875" style="18" customWidth="1"/>
    <col min="9" max="9" width="10.8515625" style="18" customWidth="1"/>
    <col min="10" max="12" width="9.140625" style="18" customWidth="1"/>
    <col min="13" max="13" width="15.28125" style="18" customWidth="1"/>
    <col min="14" max="14" width="14.28125" style="18" customWidth="1"/>
    <col min="15" max="15" width="13.00390625" style="18" customWidth="1"/>
    <col min="16" max="16" width="20.28125" style="18" customWidth="1"/>
    <col min="17" max="18" width="9.140625" style="18" customWidth="1"/>
    <col min="19" max="19" width="29.7109375" style="18" customWidth="1"/>
    <col min="20" max="16384" width="9.140625" style="18" customWidth="1"/>
  </cols>
  <sheetData>
    <row r="1" spans="1:16" ht="15">
      <c r="A1" s="7" t="s">
        <v>49</v>
      </c>
      <c r="H1" s="24"/>
      <c r="L1" s="24"/>
      <c r="P1" s="24"/>
    </row>
    <row r="2" spans="1:21" ht="53.25" customHeight="1">
      <c r="A2" s="145" t="s">
        <v>115</v>
      </c>
      <c r="B2" s="146" t="s">
        <v>116</v>
      </c>
      <c r="C2" s="146" t="s">
        <v>117</v>
      </c>
      <c r="D2" s="146" t="s">
        <v>68</v>
      </c>
      <c r="E2" s="146" t="s">
        <v>88</v>
      </c>
      <c r="F2" s="146" t="s">
        <v>89</v>
      </c>
      <c r="G2" s="146" t="s">
        <v>90</v>
      </c>
      <c r="H2" s="147" t="s">
        <v>91</v>
      </c>
      <c r="I2" s="146" t="s">
        <v>72</v>
      </c>
      <c r="J2" s="146"/>
      <c r="K2" s="146"/>
      <c r="L2" s="146"/>
      <c r="M2" s="146" t="s">
        <v>92</v>
      </c>
      <c r="N2" s="146" t="s">
        <v>93</v>
      </c>
      <c r="O2" s="146" t="s">
        <v>94</v>
      </c>
      <c r="P2" s="148" t="s">
        <v>118</v>
      </c>
      <c r="Q2" s="146" t="s">
        <v>74</v>
      </c>
      <c r="R2" s="146"/>
      <c r="S2" s="146" t="s">
        <v>75</v>
      </c>
      <c r="T2" s="146"/>
      <c r="U2" s="146" t="s">
        <v>95</v>
      </c>
    </row>
    <row r="3" spans="1:21" ht="42.75" customHeight="1">
      <c r="A3" s="145"/>
      <c r="B3" s="146"/>
      <c r="C3" s="146"/>
      <c r="D3" s="146"/>
      <c r="E3" s="146"/>
      <c r="F3" s="146"/>
      <c r="G3" s="146"/>
      <c r="H3" s="147"/>
      <c r="I3" s="146" t="s">
        <v>119</v>
      </c>
      <c r="J3" s="146"/>
      <c r="K3" s="146"/>
      <c r="L3" s="147" t="s">
        <v>96</v>
      </c>
      <c r="M3" s="146"/>
      <c r="N3" s="146"/>
      <c r="O3" s="146"/>
      <c r="P3" s="148"/>
      <c r="Q3" s="146"/>
      <c r="R3" s="146"/>
      <c r="S3" s="146"/>
      <c r="T3" s="146"/>
      <c r="U3" s="146"/>
    </row>
    <row r="4" spans="1:21" ht="62.25" customHeight="1">
      <c r="A4" s="145"/>
      <c r="B4" s="146"/>
      <c r="C4" s="146"/>
      <c r="D4" s="146"/>
      <c r="E4" s="146"/>
      <c r="F4" s="146"/>
      <c r="G4" s="146"/>
      <c r="H4" s="147"/>
      <c r="I4" s="50" t="s">
        <v>120</v>
      </c>
      <c r="J4" s="50" t="s">
        <v>97</v>
      </c>
      <c r="K4" s="49" t="s">
        <v>4</v>
      </c>
      <c r="L4" s="147"/>
      <c r="M4" s="146"/>
      <c r="N4" s="146"/>
      <c r="O4" s="146"/>
      <c r="P4" s="148"/>
      <c r="Q4" s="50" t="s">
        <v>78</v>
      </c>
      <c r="R4" s="50" t="s">
        <v>79</v>
      </c>
      <c r="S4" s="36" t="s">
        <v>78</v>
      </c>
      <c r="T4" s="50" t="s">
        <v>79</v>
      </c>
      <c r="U4" s="146"/>
    </row>
    <row r="5" spans="1:21" ht="15">
      <c r="A5" s="20" t="s">
        <v>34</v>
      </c>
      <c r="B5" s="15" t="s">
        <v>17</v>
      </c>
      <c r="C5" s="19"/>
      <c r="D5" s="19"/>
      <c r="E5" s="19"/>
      <c r="F5" s="19"/>
      <c r="G5" s="19"/>
      <c r="H5" s="22"/>
      <c r="I5" s="19"/>
      <c r="J5" s="19"/>
      <c r="K5" s="19"/>
      <c r="L5" s="22"/>
      <c r="M5" s="19"/>
      <c r="N5" s="19"/>
      <c r="O5" s="19"/>
      <c r="P5" s="22"/>
      <c r="Q5" s="19"/>
      <c r="R5" s="19"/>
      <c r="S5" s="19"/>
      <c r="T5" s="19"/>
      <c r="U5" s="19"/>
    </row>
    <row r="6" spans="1:21" ht="30">
      <c r="A6" s="20" t="s">
        <v>35</v>
      </c>
      <c r="B6" s="21" t="s">
        <v>18</v>
      </c>
      <c r="C6" s="2">
        <v>12</v>
      </c>
      <c r="D6" s="2">
        <v>12085055</v>
      </c>
      <c r="E6" s="8"/>
      <c r="F6" s="8"/>
      <c r="G6" s="8">
        <f>D6</f>
        <v>12085055</v>
      </c>
      <c r="H6" s="9">
        <f>G6/'Table I'!D$10*100</f>
        <v>9.373988723030417</v>
      </c>
      <c r="I6" s="8">
        <f>G6</f>
        <v>12085055</v>
      </c>
      <c r="J6" s="8"/>
      <c r="K6" s="8">
        <f>I6</f>
        <v>12085055</v>
      </c>
      <c r="L6" s="9">
        <f>K6/'Table I'!D$10*100</f>
        <v>9.373988723030417</v>
      </c>
      <c r="M6" s="8"/>
      <c r="N6" s="8"/>
      <c r="O6" s="8"/>
      <c r="P6" s="9">
        <f>L6</f>
        <v>9.373988723030417</v>
      </c>
      <c r="Q6" s="8">
        <v>0</v>
      </c>
      <c r="R6" s="9"/>
      <c r="S6" s="8">
        <v>0</v>
      </c>
      <c r="T6" s="9"/>
      <c r="U6" s="2">
        <v>12085055</v>
      </c>
    </row>
    <row r="7" spans="1:21" ht="15">
      <c r="A7" s="20"/>
      <c r="B7" s="21" t="s">
        <v>45</v>
      </c>
      <c r="C7" s="8"/>
      <c r="D7" s="8"/>
      <c r="E7" s="8"/>
      <c r="F7" s="8"/>
      <c r="G7" s="8"/>
      <c r="H7" s="9"/>
      <c r="I7" s="8"/>
      <c r="J7" s="8"/>
      <c r="K7" s="8"/>
      <c r="L7" s="9"/>
      <c r="M7" s="8"/>
      <c r="N7" s="8"/>
      <c r="O7" s="8"/>
      <c r="P7" s="9"/>
      <c r="Q7" s="8"/>
      <c r="R7" s="9"/>
      <c r="S7" s="8"/>
      <c r="T7" s="9"/>
      <c r="U7" s="8"/>
    </row>
    <row r="8" spans="1:21" ht="30">
      <c r="A8" s="20" t="s">
        <v>36</v>
      </c>
      <c r="B8" s="21" t="s">
        <v>19</v>
      </c>
      <c r="C8" s="8"/>
      <c r="D8" s="8"/>
      <c r="E8" s="8"/>
      <c r="F8" s="8"/>
      <c r="G8" s="8"/>
      <c r="H8" s="9"/>
      <c r="I8" s="8"/>
      <c r="J8" s="8"/>
      <c r="K8" s="8"/>
      <c r="L8" s="9"/>
      <c r="M8" s="8"/>
      <c r="N8" s="8"/>
      <c r="O8" s="8"/>
      <c r="P8" s="9"/>
      <c r="Q8" s="8"/>
      <c r="R8" s="9"/>
      <c r="S8" s="8"/>
      <c r="T8" s="9"/>
      <c r="U8" s="8"/>
    </row>
    <row r="9" spans="1:21" ht="15">
      <c r="A9" s="20"/>
      <c r="B9" s="21" t="s">
        <v>45</v>
      </c>
      <c r="C9" s="8"/>
      <c r="D9" s="8"/>
      <c r="E9" s="8"/>
      <c r="F9" s="8"/>
      <c r="G9" s="8"/>
      <c r="H9" s="9"/>
      <c r="I9" s="8"/>
      <c r="J9" s="8"/>
      <c r="K9" s="8"/>
      <c r="L9" s="9"/>
      <c r="M9" s="8"/>
      <c r="N9" s="8"/>
      <c r="O9" s="8"/>
      <c r="P9" s="9"/>
      <c r="Q9" s="8"/>
      <c r="R9" s="9"/>
      <c r="S9" s="8"/>
      <c r="T9" s="9"/>
      <c r="U9" s="8"/>
    </row>
    <row r="10" spans="1:21" ht="30">
      <c r="A10" s="20" t="s">
        <v>37</v>
      </c>
      <c r="B10" s="21" t="s">
        <v>20</v>
      </c>
      <c r="C10" s="8"/>
      <c r="D10" s="8"/>
      <c r="E10" s="8"/>
      <c r="F10" s="8"/>
      <c r="G10" s="8"/>
      <c r="H10" s="9"/>
      <c r="I10" s="8"/>
      <c r="J10" s="8"/>
      <c r="K10" s="8"/>
      <c r="L10" s="9"/>
      <c r="M10" s="8"/>
      <c r="N10" s="8"/>
      <c r="O10" s="8"/>
      <c r="P10" s="9"/>
      <c r="Q10" s="8"/>
      <c r="R10" s="9"/>
      <c r="S10" s="8"/>
      <c r="T10" s="9"/>
      <c r="U10" s="8"/>
    </row>
    <row r="11" spans="1:21" ht="15">
      <c r="A11" s="20"/>
      <c r="B11" s="21" t="s">
        <v>45</v>
      </c>
      <c r="C11" s="8"/>
      <c r="D11" s="8"/>
      <c r="E11" s="8"/>
      <c r="F11" s="8"/>
      <c r="G11" s="8"/>
      <c r="H11" s="9"/>
      <c r="I11" s="8"/>
      <c r="J11" s="8"/>
      <c r="K11" s="8"/>
      <c r="L11" s="9"/>
      <c r="M11" s="8"/>
      <c r="N11" s="8"/>
      <c r="O11" s="8"/>
      <c r="P11" s="9"/>
      <c r="Q11" s="8"/>
      <c r="R11" s="9"/>
      <c r="S11" s="8"/>
      <c r="T11" s="9"/>
      <c r="U11" s="8"/>
    </row>
    <row r="12" spans="1:22" ht="15">
      <c r="A12" s="25" t="s">
        <v>38</v>
      </c>
      <c r="B12" s="21" t="s">
        <v>21</v>
      </c>
      <c r="C12" s="2">
        <v>2</v>
      </c>
      <c r="D12" s="2">
        <v>43205519</v>
      </c>
      <c r="E12" s="8"/>
      <c r="F12" s="8"/>
      <c r="G12" s="8">
        <f>D12</f>
        <v>43205519</v>
      </c>
      <c r="H12" s="9">
        <f>G12/'Table I'!D$10*100</f>
        <v>33.513132367099395</v>
      </c>
      <c r="I12" s="8">
        <f>G12</f>
        <v>43205519</v>
      </c>
      <c r="J12" s="8"/>
      <c r="K12" s="8">
        <f>I12</f>
        <v>43205519</v>
      </c>
      <c r="L12" s="9">
        <f>K12/'Table I'!D$10*100</f>
        <v>33.513132367099395</v>
      </c>
      <c r="M12" s="8"/>
      <c r="N12" s="8"/>
      <c r="O12" s="8"/>
      <c r="P12" s="9">
        <f>L12</f>
        <v>33.513132367099395</v>
      </c>
      <c r="Q12" s="8">
        <v>0</v>
      </c>
      <c r="R12" s="9"/>
      <c r="S12" s="8">
        <v>0</v>
      </c>
      <c r="T12" s="9"/>
      <c r="U12" s="2">
        <v>43205519</v>
      </c>
      <c r="V12" s="23"/>
    </row>
    <row r="13" spans="1:21" ht="15">
      <c r="A13" s="25"/>
      <c r="B13" s="21" t="s">
        <v>45</v>
      </c>
      <c r="C13" s="8"/>
      <c r="D13" s="8"/>
      <c r="E13" s="8"/>
      <c r="F13" s="8"/>
      <c r="G13" s="8"/>
      <c r="H13" s="9"/>
      <c r="I13" s="8"/>
      <c r="J13" s="8"/>
      <c r="K13" s="8"/>
      <c r="L13" s="9"/>
      <c r="M13" s="8"/>
      <c r="N13" s="8"/>
      <c r="O13" s="8"/>
      <c r="P13" s="9"/>
      <c r="Q13" s="8"/>
      <c r="R13" s="9"/>
      <c r="S13" s="8"/>
      <c r="T13" s="9"/>
      <c r="U13" s="8"/>
    </row>
    <row r="14" spans="1:22" s="37" customFormat="1" ht="15">
      <c r="A14" s="28"/>
      <c r="B14" s="13" t="s">
        <v>22</v>
      </c>
      <c r="C14" s="30">
        <f>SUM(C6:C13)</f>
        <v>14</v>
      </c>
      <c r="D14" s="30">
        <f>SUM(D6:D13)</f>
        <v>55290574</v>
      </c>
      <c r="E14" s="30"/>
      <c r="F14" s="30"/>
      <c r="G14" s="30">
        <f>SUM(G6:G13)</f>
        <v>55290574</v>
      </c>
      <c r="H14" s="31">
        <f>H12+H6</f>
        <v>42.88712109012981</v>
      </c>
      <c r="I14" s="30">
        <f>SUM(I6:I13)</f>
        <v>55290574</v>
      </c>
      <c r="J14" s="30"/>
      <c r="K14" s="30">
        <f>SUM(K6:K13)</f>
        <v>55290574</v>
      </c>
      <c r="L14" s="31">
        <f>L12+L6</f>
        <v>42.88712109012981</v>
      </c>
      <c r="M14" s="30"/>
      <c r="N14" s="30"/>
      <c r="O14" s="30"/>
      <c r="P14" s="31">
        <f>P12+P6</f>
        <v>42.88712109012981</v>
      </c>
      <c r="Q14" s="30">
        <v>0</v>
      </c>
      <c r="R14" s="31"/>
      <c r="S14" s="30">
        <v>0</v>
      </c>
      <c r="T14" s="31"/>
      <c r="U14" s="30">
        <f>SUM(U6:U13)</f>
        <v>55290574</v>
      </c>
      <c r="V14" s="38"/>
    </row>
    <row r="15" spans="1:21" ht="15">
      <c r="A15" s="20" t="s">
        <v>40</v>
      </c>
      <c r="B15" s="15" t="s">
        <v>23</v>
      </c>
      <c r="C15" s="8"/>
      <c r="D15" s="8"/>
      <c r="E15" s="8"/>
      <c r="F15" s="8"/>
      <c r="G15" s="8"/>
      <c r="H15" s="9"/>
      <c r="I15" s="8"/>
      <c r="J15" s="8"/>
      <c r="K15" s="8"/>
      <c r="L15" s="9"/>
      <c r="M15" s="8"/>
      <c r="N15" s="8"/>
      <c r="O15" s="8"/>
      <c r="P15" s="9"/>
      <c r="Q15" s="8"/>
      <c r="R15" s="9"/>
      <c r="S15" s="8"/>
      <c r="T15" s="9"/>
      <c r="U15" s="8"/>
    </row>
    <row r="16" spans="1:21" ht="45">
      <c r="A16" s="20" t="s">
        <v>35</v>
      </c>
      <c r="B16" s="21" t="s">
        <v>24</v>
      </c>
      <c r="C16" s="2">
        <v>3</v>
      </c>
      <c r="D16" s="2">
        <v>1533900</v>
      </c>
      <c r="E16" s="8"/>
      <c r="F16" s="8"/>
      <c r="G16" s="8">
        <f>D16</f>
        <v>1533900</v>
      </c>
      <c r="H16" s="9">
        <f>G16/'Table I'!D$10*100</f>
        <v>1.1897969270521611</v>
      </c>
      <c r="I16" s="8">
        <f>G16</f>
        <v>1533900</v>
      </c>
      <c r="J16" s="8"/>
      <c r="K16" s="8">
        <f>I16</f>
        <v>1533900</v>
      </c>
      <c r="L16" s="9">
        <f>K16/'Table I'!D$10*100</f>
        <v>1.1897969270521611</v>
      </c>
      <c r="M16" s="8"/>
      <c r="N16" s="8"/>
      <c r="O16" s="8"/>
      <c r="P16" s="9">
        <f>L16</f>
        <v>1.1897969270521611</v>
      </c>
      <c r="Q16" s="8">
        <v>0</v>
      </c>
      <c r="R16" s="9"/>
      <c r="S16" s="8">
        <v>0</v>
      </c>
      <c r="T16" s="9"/>
      <c r="U16" s="2">
        <v>1533900</v>
      </c>
    </row>
    <row r="17" spans="1:21" ht="15">
      <c r="A17" s="20"/>
      <c r="B17" s="21" t="s">
        <v>45</v>
      </c>
      <c r="C17" s="8"/>
      <c r="D17" s="8"/>
      <c r="E17" s="8"/>
      <c r="F17" s="8"/>
      <c r="G17" s="8"/>
      <c r="H17" s="9"/>
      <c r="I17" s="8"/>
      <c r="J17" s="8"/>
      <c r="K17" s="8"/>
      <c r="L17" s="9"/>
      <c r="M17" s="8"/>
      <c r="N17" s="8"/>
      <c r="O17" s="8"/>
      <c r="P17" s="9"/>
      <c r="Q17" s="8"/>
      <c r="R17" s="9"/>
      <c r="S17" s="8"/>
      <c r="T17" s="9"/>
      <c r="U17" s="8"/>
    </row>
    <row r="18" spans="1:21" ht="15">
      <c r="A18" s="20" t="s">
        <v>36</v>
      </c>
      <c r="B18" s="21" t="s">
        <v>46</v>
      </c>
      <c r="C18" s="8"/>
      <c r="D18" s="8"/>
      <c r="E18" s="8"/>
      <c r="F18" s="8"/>
      <c r="G18" s="8"/>
      <c r="H18" s="9"/>
      <c r="I18" s="8"/>
      <c r="J18" s="8"/>
      <c r="K18" s="8"/>
      <c r="L18" s="9"/>
      <c r="M18" s="8"/>
      <c r="N18" s="8"/>
      <c r="O18" s="8"/>
      <c r="P18" s="9"/>
      <c r="Q18" s="8"/>
      <c r="R18" s="9"/>
      <c r="S18" s="8"/>
      <c r="T18" s="9"/>
      <c r="U18" s="8"/>
    </row>
    <row r="19" spans="1:21" ht="15">
      <c r="A19" s="20"/>
      <c r="B19" s="21" t="s">
        <v>45</v>
      </c>
      <c r="C19" s="8"/>
      <c r="D19" s="8"/>
      <c r="E19" s="8"/>
      <c r="F19" s="8"/>
      <c r="G19" s="8"/>
      <c r="H19" s="9"/>
      <c r="I19" s="8"/>
      <c r="J19" s="8"/>
      <c r="K19" s="8"/>
      <c r="L19" s="9"/>
      <c r="M19" s="8"/>
      <c r="N19" s="8"/>
      <c r="O19" s="8"/>
      <c r="P19" s="9"/>
      <c r="Q19" s="8"/>
      <c r="R19" s="9"/>
      <c r="S19" s="8"/>
      <c r="T19" s="9"/>
      <c r="U19" s="8"/>
    </row>
    <row r="20" spans="1:21" ht="15">
      <c r="A20" s="20" t="s">
        <v>37</v>
      </c>
      <c r="B20" s="21" t="s">
        <v>25</v>
      </c>
      <c r="C20" s="8"/>
      <c r="D20" s="8"/>
      <c r="E20" s="8"/>
      <c r="F20" s="8"/>
      <c r="G20" s="8"/>
      <c r="H20" s="9"/>
      <c r="I20" s="8"/>
      <c r="J20" s="8"/>
      <c r="K20" s="8"/>
      <c r="L20" s="9"/>
      <c r="M20" s="8"/>
      <c r="N20" s="8"/>
      <c r="O20" s="8"/>
      <c r="P20" s="9"/>
      <c r="Q20" s="8"/>
      <c r="R20" s="9"/>
      <c r="S20" s="8"/>
      <c r="T20" s="9"/>
      <c r="U20" s="8"/>
    </row>
    <row r="21" spans="1:21" ht="15">
      <c r="A21" s="20"/>
      <c r="B21" s="21" t="s">
        <v>45</v>
      </c>
      <c r="C21" s="8"/>
      <c r="D21" s="8"/>
      <c r="E21" s="8"/>
      <c r="F21" s="8"/>
      <c r="G21" s="8"/>
      <c r="H21" s="9"/>
      <c r="I21" s="8"/>
      <c r="J21" s="8"/>
      <c r="K21" s="8"/>
      <c r="L21" s="9"/>
      <c r="M21" s="8"/>
      <c r="N21" s="8"/>
      <c r="O21" s="8"/>
      <c r="P21" s="9"/>
      <c r="Q21" s="8"/>
      <c r="R21" s="9"/>
      <c r="S21" s="8"/>
      <c r="T21" s="9"/>
      <c r="U21" s="8"/>
    </row>
    <row r="22" spans="1:21" ht="15">
      <c r="A22" s="20" t="s">
        <v>47</v>
      </c>
      <c r="B22" s="21" t="s">
        <v>48</v>
      </c>
      <c r="C22" s="8"/>
      <c r="D22" s="8"/>
      <c r="E22" s="8"/>
      <c r="F22" s="8"/>
      <c r="G22" s="8"/>
      <c r="H22" s="9"/>
      <c r="I22" s="8"/>
      <c r="J22" s="8"/>
      <c r="K22" s="8"/>
      <c r="L22" s="9"/>
      <c r="M22" s="8"/>
      <c r="N22" s="8"/>
      <c r="O22" s="8"/>
      <c r="P22" s="9"/>
      <c r="Q22" s="8"/>
      <c r="R22" s="9"/>
      <c r="S22" s="8"/>
      <c r="T22" s="9"/>
      <c r="U22" s="8"/>
    </row>
    <row r="23" spans="1:21" ht="15">
      <c r="A23" s="20"/>
      <c r="B23" s="21" t="s">
        <v>45</v>
      </c>
      <c r="C23" s="8"/>
      <c r="D23" s="8"/>
      <c r="E23" s="8"/>
      <c r="F23" s="8"/>
      <c r="G23" s="8"/>
      <c r="H23" s="9"/>
      <c r="I23" s="8"/>
      <c r="J23" s="8"/>
      <c r="K23" s="8"/>
      <c r="L23" s="9"/>
      <c r="M23" s="8"/>
      <c r="N23" s="8"/>
      <c r="O23" s="8"/>
      <c r="P23" s="9"/>
      <c r="Q23" s="8"/>
      <c r="R23" s="9"/>
      <c r="S23" s="8"/>
      <c r="T23" s="9"/>
      <c r="U23" s="8"/>
    </row>
    <row r="24" spans="1:21" ht="15">
      <c r="A24" s="28" t="s">
        <v>39</v>
      </c>
      <c r="B24" s="15" t="s">
        <v>26</v>
      </c>
      <c r="C24" s="8"/>
      <c r="D24" s="8"/>
      <c r="E24" s="8"/>
      <c r="F24" s="8"/>
      <c r="G24" s="8"/>
      <c r="H24" s="9"/>
      <c r="I24" s="8"/>
      <c r="J24" s="8"/>
      <c r="K24" s="8"/>
      <c r="L24" s="9"/>
      <c r="M24" s="8"/>
      <c r="N24" s="8"/>
      <c r="O24" s="8"/>
      <c r="P24" s="9"/>
      <c r="Q24" s="8"/>
      <c r="R24" s="9"/>
      <c r="S24" s="8"/>
      <c r="T24" s="9"/>
      <c r="U24" s="8"/>
    </row>
    <row r="25" spans="1:21" ht="15">
      <c r="A25" s="20"/>
      <c r="B25" s="21" t="s">
        <v>45</v>
      </c>
      <c r="C25" s="8"/>
      <c r="D25" s="8"/>
      <c r="E25" s="8"/>
      <c r="F25" s="8"/>
      <c r="G25" s="8"/>
      <c r="H25" s="9"/>
      <c r="I25" s="8"/>
      <c r="J25" s="8"/>
      <c r="K25" s="8"/>
      <c r="L25" s="9"/>
      <c r="M25" s="8"/>
      <c r="N25" s="8"/>
      <c r="O25" s="8"/>
      <c r="P25" s="9"/>
      <c r="Q25" s="8"/>
      <c r="R25" s="9"/>
      <c r="S25" s="8"/>
      <c r="T25" s="9"/>
      <c r="U25" s="8"/>
    </row>
    <row r="26" spans="1:21" s="37" customFormat="1" ht="15">
      <c r="A26" s="28"/>
      <c r="B26" s="13" t="s">
        <v>27</v>
      </c>
      <c r="C26" s="8">
        <f>C16</f>
        <v>3</v>
      </c>
      <c r="D26" s="8">
        <f aca="true" t="shared" si="0" ref="D26:T26">D16</f>
        <v>1533900</v>
      </c>
      <c r="E26" s="8"/>
      <c r="F26" s="8"/>
      <c r="G26" s="30">
        <f t="shared" si="0"/>
        <v>1533900</v>
      </c>
      <c r="H26" s="31">
        <f t="shared" si="0"/>
        <v>1.1897969270521611</v>
      </c>
      <c r="I26" s="30">
        <f t="shared" si="0"/>
        <v>1533900</v>
      </c>
      <c r="J26" s="30">
        <f t="shared" si="0"/>
        <v>0</v>
      </c>
      <c r="K26" s="30">
        <f t="shared" si="0"/>
        <v>1533900</v>
      </c>
      <c r="L26" s="31">
        <f t="shared" si="0"/>
        <v>1.1897969270521611</v>
      </c>
      <c r="M26" s="30">
        <f t="shared" si="0"/>
        <v>0</v>
      </c>
      <c r="N26" s="30">
        <f t="shared" si="0"/>
        <v>0</v>
      </c>
      <c r="O26" s="30">
        <f t="shared" si="0"/>
        <v>0</v>
      </c>
      <c r="P26" s="31">
        <f t="shared" si="0"/>
        <v>1.1897969270521611</v>
      </c>
      <c r="Q26" s="30">
        <f t="shared" si="0"/>
        <v>0</v>
      </c>
      <c r="R26" s="30">
        <f t="shared" si="0"/>
        <v>0</v>
      </c>
      <c r="S26" s="30">
        <f t="shared" si="0"/>
        <v>0</v>
      </c>
      <c r="T26" s="30">
        <f t="shared" si="0"/>
        <v>0</v>
      </c>
      <c r="U26" s="8">
        <f>U16</f>
        <v>1533900</v>
      </c>
    </row>
    <row r="27" spans="1:22" s="37" customFormat="1" ht="45">
      <c r="A27" s="28"/>
      <c r="B27" s="15" t="s">
        <v>28</v>
      </c>
      <c r="C27" s="30">
        <f>C26+C14</f>
        <v>17</v>
      </c>
      <c r="D27" s="30">
        <f>D26+D14</f>
        <v>56824474</v>
      </c>
      <c r="E27" s="30"/>
      <c r="F27" s="30"/>
      <c r="G27" s="30">
        <f>G26+G14</f>
        <v>56824474</v>
      </c>
      <c r="H27" s="31">
        <f>H26+H14</f>
        <v>44.076918017181974</v>
      </c>
      <c r="I27" s="30">
        <f>I26+I14</f>
        <v>56824474</v>
      </c>
      <c r="J27" s="30"/>
      <c r="K27" s="30">
        <f>K26+K14</f>
        <v>56824474</v>
      </c>
      <c r="L27" s="31">
        <f>L26+L14</f>
        <v>44.076918017181974</v>
      </c>
      <c r="M27" s="30"/>
      <c r="N27" s="30"/>
      <c r="O27" s="30"/>
      <c r="P27" s="31">
        <f>P26+P14</f>
        <v>44.076918017181974</v>
      </c>
      <c r="Q27" s="30">
        <v>0</v>
      </c>
      <c r="R27" s="31"/>
      <c r="S27" s="30">
        <v>0</v>
      </c>
      <c r="T27" s="31"/>
      <c r="U27" s="30">
        <f>U26+U14</f>
        <v>56824474</v>
      </c>
      <c r="V27" s="38"/>
    </row>
    <row r="28" spans="8:16" ht="15">
      <c r="H28" s="24"/>
      <c r="L28" s="24"/>
      <c r="P28" s="24"/>
    </row>
    <row r="29" spans="8:16" ht="15">
      <c r="H29" s="24"/>
      <c r="L29" s="24"/>
      <c r="P29" s="24"/>
    </row>
    <row r="30" spans="8:16" ht="15">
      <c r="H30" s="24"/>
      <c r="L30" s="24"/>
      <c r="P30" s="24"/>
    </row>
    <row r="31" spans="3:16" ht="15">
      <c r="C31" s="32"/>
      <c r="D31" s="32"/>
      <c r="H31" s="24"/>
      <c r="L31" s="24"/>
      <c r="P31" s="24"/>
    </row>
  </sheetData>
  <sheetProtection/>
  <mergeCells count="18">
    <mergeCell ref="S2:T3"/>
    <mergeCell ref="U2:U4"/>
    <mergeCell ref="G2:G4"/>
    <mergeCell ref="D2:D4"/>
    <mergeCell ref="E2:E4"/>
    <mergeCell ref="F2:F4"/>
    <mergeCell ref="O2:O4"/>
    <mergeCell ref="P2:P4"/>
    <mergeCell ref="Q2:R3"/>
    <mergeCell ref="A2:A4"/>
    <mergeCell ref="C2:C4"/>
    <mergeCell ref="B2:B4"/>
    <mergeCell ref="H2:H4"/>
    <mergeCell ref="M2:M4"/>
    <mergeCell ref="N2:N4"/>
    <mergeCell ref="L3:L4"/>
    <mergeCell ref="I3:K3"/>
    <mergeCell ref="I2:L2"/>
  </mergeCells>
  <printOptions/>
  <pageMargins left="0.11811023622047245" right="0.11811023622047245" top="0.7480314960629921" bottom="0.7480314960629921"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A110"/>
  <sheetViews>
    <sheetView zoomScalePageLayoutView="0" workbookViewId="0" topLeftCell="K70">
      <selection activeCell="T79" sqref="T79"/>
    </sheetView>
  </sheetViews>
  <sheetFormatPr defaultColWidth="9.140625" defaultRowHeight="15"/>
  <cols>
    <col min="1" max="1" width="5.140625" style="14" customWidth="1"/>
    <col min="2" max="2" width="41.421875" style="14" bestFit="1" customWidth="1"/>
    <col min="3" max="3" width="12.57421875" style="14" customWidth="1"/>
    <col min="4" max="4" width="11.7109375" style="139" customWidth="1"/>
    <col min="5" max="5" width="12.421875" style="139" customWidth="1"/>
    <col min="6" max="6" width="13.28125" style="14" customWidth="1"/>
    <col min="7" max="7" width="13.00390625" style="14" customWidth="1"/>
    <col min="8" max="8" width="16.8515625" style="14" customWidth="1"/>
    <col min="9" max="9" width="9.140625" style="83" customWidth="1"/>
    <col min="10" max="10" width="12.140625" style="14" bestFit="1" customWidth="1"/>
    <col min="11" max="11" width="9.140625" style="14" customWidth="1"/>
    <col min="12" max="12" width="12.140625" style="14" customWidth="1"/>
    <col min="13" max="13" width="15.28125" style="83" customWidth="1"/>
    <col min="14" max="14" width="12.140625" style="14" customWidth="1"/>
    <col min="15" max="15" width="17.57421875" style="83" customWidth="1"/>
    <col min="16" max="16" width="20.8515625" style="14" customWidth="1"/>
    <col min="17" max="17" width="12.8515625" style="14" customWidth="1"/>
    <col min="18" max="18" width="14.28125" style="14" customWidth="1"/>
    <col min="19" max="19" width="16.140625" style="14" customWidth="1"/>
    <col min="20" max="20" width="49.28125" style="139" bestFit="1" customWidth="1"/>
    <col min="21" max="21" width="12.140625" style="14" bestFit="1" customWidth="1"/>
    <col min="22" max="16384" width="9.140625" style="14" customWidth="1"/>
  </cols>
  <sheetData>
    <row r="1" spans="1:27" s="10" customFormat="1" ht="15">
      <c r="A1" s="3" t="s">
        <v>50</v>
      </c>
      <c r="B1" s="52"/>
      <c r="C1" s="52"/>
      <c r="D1" s="57"/>
      <c r="E1" s="57"/>
      <c r="F1" s="52"/>
      <c r="G1" s="52"/>
      <c r="H1" s="52"/>
      <c r="I1" s="79"/>
      <c r="J1" s="52"/>
      <c r="K1" s="52"/>
      <c r="L1" s="52"/>
      <c r="M1" s="79"/>
      <c r="N1" s="52"/>
      <c r="O1" s="79"/>
      <c r="P1" s="52"/>
      <c r="Q1" s="52"/>
      <c r="R1" s="52"/>
      <c r="S1" s="52"/>
      <c r="T1" s="57"/>
      <c r="U1" s="52"/>
      <c r="V1" s="52"/>
      <c r="W1" s="52"/>
      <c r="X1" s="44"/>
      <c r="Y1" s="44"/>
      <c r="Z1" s="44"/>
      <c r="AA1" s="44"/>
    </row>
    <row r="2" spans="1:27" s="11" customFormat="1" ht="40.5" customHeight="1">
      <c r="A2" s="150"/>
      <c r="B2" s="149" t="s">
        <v>81</v>
      </c>
      <c r="C2" s="149" t="s">
        <v>82</v>
      </c>
      <c r="D2" s="151" t="s">
        <v>67</v>
      </c>
      <c r="E2" s="151" t="s">
        <v>68</v>
      </c>
      <c r="F2" s="149" t="s">
        <v>69</v>
      </c>
      <c r="G2" s="149" t="s">
        <v>70</v>
      </c>
      <c r="H2" s="149" t="s">
        <v>71</v>
      </c>
      <c r="I2" s="153" t="s">
        <v>86</v>
      </c>
      <c r="J2" s="149" t="s">
        <v>72</v>
      </c>
      <c r="K2" s="149"/>
      <c r="L2" s="149"/>
      <c r="M2" s="149"/>
      <c r="N2" s="149" t="s">
        <v>77</v>
      </c>
      <c r="O2" s="153" t="s">
        <v>201</v>
      </c>
      <c r="P2" s="149" t="s">
        <v>74</v>
      </c>
      <c r="Q2" s="149"/>
      <c r="R2" s="149" t="s">
        <v>75</v>
      </c>
      <c r="S2" s="149"/>
      <c r="T2" s="151" t="s">
        <v>76</v>
      </c>
      <c r="U2" s="152" t="s">
        <v>202</v>
      </c>
      <c r="V2" s="152"/>
      <c r="W2" s="152"/>
      <c r="X2" s="44"/>
      <c r="Y2" s="44"/>
      <c r="Z2" s="44"/>
      <c r="AA2" s="44"/>
    </row>
    <row r="3" spans="1:27" s="11" customFormat="1" ht="30" customHeight="1">
      <c r="A3" s="150"/>
      <c r="B3" s="149"/>
      <c r="C3" s="149"/>
      <c r="D3" s="151"/>
      <c r="E3" s="151"/>
      <c r="F3" s="149"/>
      <c r="G3" s="149"/>
      <c r="H3" s="149"/>
      <c r="I3" s="153"/>
      <c r="J3" s="149" t="s">
        <v>13</v>
      </c>
      <c r="K3" s="149"/>
      <c r="L3" s="149"/>
      <c r="M3" s="153" t="s">
        <v>85</v>
      </c>
      <c r="N3" s="149"/>
      <c r="O3" s="153"/>
      <c r="P3" s="149" t="s">
        <v>78</v>
      </c>
      <c r="Q3" s="149" t="s">
        <v>79</v>
      </c>
      <c r="R3" s="149" t="s">
        <v>203</v>
      </c>
      <c r="S3" s="149" t="s">
        <v>204</v>
      </c>
      <c r="T3" s="151"/>
      <c r="U3" s="155" t="s">
        <v>205</v>
      </c>
      <c r="V3" s="155"/>
      <c r="W3" s="155"/>
      <c r="X3" s="44"/>
      <c r="Y3" s="44"/>
      <c r="Z3" s="44"/>
      <c r="AA3" s="44"/>
    </row>
    <row r="4" spans="1:27" s="11" customFormat="1" ht="63" customHeight="1">
      <c r="A4" s="150"/>
      <c r="B4" s="149"/>
      <c r="C4" s="149"/>
      <c r="D4" s="151"/>
      <c r="E4" s="151"/>
      <c r="F4" s="149"/>
      <c r="G4" s="149"/>
      <c r="H4" s="149"/>
      <c r="I4" s="153"/>
      <c r="J4" s="141" t="s">
        <v>83</v>
      </c>
      <c r="K4" s="141" t="s">
        <v>84</v>
      </c>
      <c r="L4" s="141" t="s">
        <v>4</v>
      </c>
      <c r="M4" s="153"/>
      <c r="N4" s="149"/>
      <c r="O4" s="153"/>
      <c r="P4" s="149"/>
      <c r="Q4" s="149"/>
      <c r="R4" s="149"/>
      <c r="S4" s="149"/>
      <c r="T4" s="151"/>
      <c r="U4" s="53" t="s">
        <v>206</v>
      </c>
      <c r="V4" s="53" t="s">
        <v>207</v>
      </c>
      <c r="W4" s="53" t="s">
        <v>208</v>
      </c>
      <c r="X4" s="44"/>
      <c r="Y4" s="54"/>
      <c r="Z4" s="54"/>
      <c r="AA4" s="54"/>
    </row>
    <row r="5" spans="1:27" s="11" customFormat="1" ht="15">
      <c r="A5" s="55"/>
      <c r="B5" s="55"/>
      <c r="C5" s="55"/>
      <c r="D5" s="55"/>
      <c r="E5" s="55"/>
      <c r="F5" s="55"/>
      <c r="G5" s="55"/>
      <c r="H5" s="55"/>
      <c r="I5" s="80"/>
      <c r="J5" s="55"/>
      <c r="K5" s="55"/>
      <c r="L5" s="55"/>
      <c r="M5" s="80"/>
      <c r="N5" s="55"/>
      <c r="O5" s="80"/>
      <c r="P5" s="55"/>
      <c r="Q5" s="55"/>
      <c r="R5" s="56"/>
      <c r="S5" s="56"/>
      <c r="T5" s="55"/>
      <c r="U5" s="57"/>
      <c r="V5" s="57"/>
      <c r="W5" s="57"/>
      <c r="X5" s="44"/>
      <c r="Y5" s="44"/>
      <c r="Z5" s="44"/>
      <c r="AA5" s="44"/>
    </row>
    <row r="6" spans="1:27" s="12" customFormat="1" ht="15">
      <c r="A6" s="58" t="s">
        <v>34</v>
      </c>
      <c r="B6" s="59" t="s">
        <v>209</v>
      </c>
      <c r="C6" s="55"/>
      <c r="D6" s="55"/>
      <c r="E6" s="55"/>
      <c r="F6" s="55"/>
      <c r="G6" s="55"/>
      <c r="H6" s="55"/>
      <c r="I6" s="80"/>
      <c r="J6" s="55"/>
      <c r="K6" s="55"/>
      <c r="L6" s="55"/>
      <c r="M6" s="80"/>
      <c r="N6" s="55"/>
      <c r="O6" s="80"/>
      <c r="P6" s="55"/>
      <c r="Q6" s="55"/>
      <c r="R6" s="56"/>
      <c r="S6" s="56"/>
      <c r="T6" s="55"/>
      <c r="U6" s="57"/>
      <c r="V6" s="57"/>
      <c r="W6" s="57"/>
      <c r="X6" s="44"/>
      <c r="Y6" s="44"/>
      <c r="Z6" s="44"/>
      <c r="AA6" s="44"/>
    </row>
    <row r="7" spans="1:27" s="12" customFormat="1" ht="15">
      <c r="A7" s="58" t="s">
        <v>35</v>
      </c>
      <c r="B7" s="60" t="s">
        <v>51</v>
      </c>
      <c r="C7" s="55"/>
      <c r="D7" s="137">
        <v>2</v>
      </c>
      <c r="E7" s="137">
        <v>5500</v>
      </c>
      <c r="F7" s="61"/>
      <c r="G7" s="61"/>
      <c r="H7" s="61">
        <f>E7+F7+G7</f>
        <v>5500</v>
      </c>
      <c r="I7" s="86">
        <f>H7/'Table I'!D$10*100</f>
        <v>0.0042661732178022604</v>
      </c>
      <c r="J7" s="61">
        <f>G7+H7</f>
        <v>5500</v>
      </c>
      <c r="K7" s="61"/>
      <c r="L7" s="61">
        <f>J7+K7</f>
        <v>5500</v>
      </c>
      <c r="M7" s="86">
        <f>L7/'Table I'!D$10*100</f>
        <v>0.0042661732178022604</v>
      </c>
      <c r="N7" s="61"/>
      <c r="O7" s="84">
        <f>M7</f>
        <v>0.0042661732178022604</v>
      </c>
      <c r="P7" s="61">
        <v>0</v>
      </c>
      <c r="Q7" s="61">
        <f>P7/E7*100</f>
        <v>0</v>
      </c>
      <c r="R7" s="61"/>
      <c r="S7" s="61">
        <f>R7/E7*100</f>
        <v>0</v>
      </c>
      <c r="T7" s="137">
        <v>4000</v>
      </c>
      <c r="U7" s="57"/>
      <c r="V7" s="57"/>
      <c r="W7" s="57"/>
      <c r="X7" s="44"/>
      <c r="Y7" s="44"/>
      <c r="Z7" s="44"/>
      <c r="AA7" s="44"/>
    </row>
    <row r="8" spans="1:27" s="12" customFormat="1" ht="15">
      <c r="A8" s="58"/>
      <c r="B8" s="60" t="s">
        <v>45</v>
      </c>
      <c r="C8" s="55"/>
      <c r="D8" s="55"/>
      <c r="E8" s="55"/>
      <c r="F8" s="55"/>
      <c r="G8" s="55"/>
      <c r="H8" s="61"/>
      <c r="I8" s="86">
        <f>H8/'Table I'!D$10*100</f>
        <v>0</v>
      </c>
      <c r="J8" s="61"/>
      <c r="K8" s="55"/>
      <c r="L8" s="55"/>
      <c r="M8" s="86">
        <f>L8/'Table I'!D$10*100</f>
        <v>0</v>
      </c>
      <c r="N8" s="55"/>
      <c r="O8" s="84"/>
      <c r="P8" s="55"/>
      <c r="Q8" s="55"/>
      <c r="R8" s="56"/>
      <c r="S8" s="56"/>
      <c r="T8" s="55"/>
      <c r="U8" s="57"/>
      <c r="V8" s="57"/>
      <c r="W8" s="57"/>
      <c r="X8" s="44"/>
      <c r="Y8" s="44"/>
      <c r="Z8" s="44"/>
      <c r="AA8" s="44"/>
    </row>
    <row r="9" spans="1:27" s="12" customFormat="1" ht="15">
      <c r="A9" s="58" t="s">
        <v>36</v>
      </c>
      <c r="B9" s="60" t="s">
        <v>29</v>
      </c>
      <c r="C9" s="55"/>
      <c r="D9" s="137">
        <v>0</v>
      </c>
      <c r="E9" s="137">
        <v>0</v>
      </c>
      <c r="F9" s="61"/>
      <c r="G9" s="61"/>
      <c r="H9" s="61">
        <f>E9+F9+G9</f>
        <v>0</v>
      </c>
      <c r="I9" s="86">
        <f>H9/'Table I'!D$10*100</f>
        <v>0</v>
      </c>
      <c r="J9" s="61">
        <f>G9+H9</f>
        <v>0</v>
      </c>
      <c r="K9" s="61"/>
      <c r="L9" s="61">
        <f>J9+K9</f>
        <v>0</v>
      </c>
      <c r="M9" s="86">
        <f>L9/'Table I'!D$10*100</f>
        <v>0</v>
      </c>
      <c r="N9" s="61"/>
      <c r="O9" s="84">
        <f>M9</f>
        <v>0</v>
      </c>
      <c r="P9" s="61">
        <v>0</v>
      </c>
      <c r="Q9" s="61" t="e">
        <f>P9/E9*100</f>
        <v>#DIV/0!</v>
      </c>
      <c r="R9" s="61"/>
      <c r="S9" s="61" t="e">
        <f>R9/E9*100</f>
        <v>#DIV/0!</v>
      </c>
      <c r="T9" s="137">
        <v>0</v>
      </c>
      <c r="U9" s="57"/>
      <c r="V9" s="57"/>
      <c r="W9" s="57"/>
      <c r="X9" s="44"/>
      <c r="Y9" s="44"/>
      <c r="Z9" s="44"/>
      <c r="AA9" s="44"/>
    </row>
    <row r="10" spans="1:27" s="12" customFormat="1" ht="15">
      <c r="A10" s="58"/>
      <c r="B10" s="60" t="s">
        <v>45</v>
      </c>
      <c r="C10" s="55"/>
      <c r="D10" s="60"/>
      <c r="E10" s="55"/>
      <c r="F10" s="55"/>
      <c r="G10" s="55"/>
      <c r="H10" s="61"/>
      <c r="I10" s="86">
        <f>H10/'Table I'!D$10*100</f>
        <v>0</v>
      </c>
      <c r="J10" s="61"/>
      <c r="K10" s="55"/>
      <c r="L10" s="55"/>
      <c r="M10" s="86">
        <f>L10/'Table I'!D$10*100</f>
        <v>0</v>
      </c>
      <c r="N10" s="55"/>
      <c r="O10" s="84"/>
      <c r="P10" s="55"/>
      <c r="Q10" s="55"/>
      <c r="R10" s="56"/>
      <c r="S10" s="56"/>
      <c r="T10" s="55"/>
      <c r="U10" s="57"/>
      <c r="V10" s="57"/>
      <c r="W10" s="57"/>
      <c r="X10" s="44"/>
      <c r="Y10" s="44"/>
      <c r="Z10" s="44"/>
      <c r="AA10" s="44"/>
    </row>
    <row r="11" spans="1:27" s="12" customFormat="1" ht="15">
      <c r="A11" s="58" t="s">
        <v>37</v>
      </c>
      <c r="B11" s="60" t="s">
        <v>52</v>
      </c>
      <c r="C11" s="55"/>
      <c r="D11" s="137">
        <v>0</v>
      </c>
      <c r="E11" s="137">
        <v>0</v>
      </c>
      <c r="F11" s="61"/>
      <c r="G11" s="61"/>
      <c r="H11" s="61">
        <f>E11+F11+G11</f>
        <v>0</v>
      </c>
      <c r="I11" s="86">
        <f>H11/'Table I'!D$10*100</f>
        <v>0</v>
      </c>
      <c r="J11" s="61">
        <f>G11+H11</f>
        <v>0</v>
      </c>
      <c r="K11" s="61"/>
      <c r="L11" s="61">
        <f>J11+K11</f>
        <v>0</v>
      </c>
      <c r="M11" s="86">
        <f>L11/'Table I'!D$10*100</f>
        <v>0</v>
      </c>
      <c r="N11" s="61"/>
      <c r="O11" s="84">
        <f>M11</f>
        <v>0</v>
      </c>
      <c r="P11" s="61">
        <v>0</v>
      </c>
      <c r="Q11" s="61" t="e">
        <f>P11/E11*100</f>
        <v>#DIV/0!</v>
      </c>
      <c r="R11" s="61"/>
      <c r="S11" s="61" t="e">
        <f>R11/E11*100</f>
        <v>#DIV/0!</v>
      </c>
      <c r="T11" s="137">
        <v>0</v>
      </c>
      <c r="U11" s="57"/>
      <c r="V11" s="57"/>
      <c r="W11" s="57"/>
      <c r="X11" s="44"/>
      <c r="Y11" s="44"/>
      <c r="Z11" s="44"/>
      <c r="AA11" s="44"/>
    </row>
    <row r="12" spans="1:27" s="12" customFormat="1" ht="15">
      <c r="A12" s="58"/>
      <c r="B12" s="62" t="s">
        <v>45</v>
      </c>
      <c r="C12" s="55"/>
      <c r="D12" s="55"/>
      <c r="E12" s="55"/>
      <c r="F12" s="55"/>
      <c r="G12" s="55"/>
      <c r="H12" s="61"/>
      <c r="I12" s="86">
        <f>H12/'Table I'!D$10*100</f>
        <v>0</v>
      </c>
      <c r="J12" s="61"/>
      <c r="K12" s="55"/>
      <c r="L12" s="55"/>
      <c r="M12" s="86">
        <f>L12/'Table I'!D$10*100</f>
        <v>0</v>
      </c>
      <c r="N12" s="55"/>
      <c r="O12" s="84"/>
      <c r="P12" s="55"/>
      <c r="Q12" s="55"/>
      <c r="R12" s="56"/>
      <c r="S12" s="56"/>
      <c r="T12" s="55"/>
      <c r="U12" s="57"/>
      <c r="V12" s="57"/>
      <c r="W12" s="57"/>
      <c r="X12" s="44"/>
      <c r="Y12" s="44"/>
      <c r="Z12" s="44"/>
      <c r="AA12" s="44"/>
    </row>
    <row r="13" spans="1:27" s="12" customFormat="1" ht="15">
      <c r="A13" s="58" t="s">
        <v>38</v>
      </c>
      <c r="B13" s="60" t="s">
        <v>210</v>
      </c>
      <c r="C13" s="55"/>
      <c r="D13" s="137">
        <v>3</v>
      </c>
      <c r="E13" s="137">
        <v>4490</v>
      </c>
      <c r="F13" s="55"/>
      <c r="G13" s="55"/>
      <c r="H13" s="61">
        <f>E13+F13+G13</f>
        <v>4490</v>
      </c>
      <c r="I13" s="86">
        <f>H13/'Table I'!D$10*100</f>
        <v>0.0034827486814422086</v>
      </c>
      <c r="J13" s="61">
        <f>G13+H13</f>
        <v>4490</v>
      </c>
      <c r="K13" s="55"/>
      <c r="L13" s="61">
        <f>J13+K13</f>
        <v>4490</v>
      </c>
      <c r="M13" s="86">
        <f>L13/'Table I'!D$10*100</f>
        <v>0.0034827486814422086</v>
      </c>
      <c r="N13" s="55"/>
      <c r="O13" s="84">
        <f>M13</f>
        <v>0.0034827486814422086</v>
      </c>
      <c r="P13" s="55">
        <v>0</v>
      </c>
      <c r="Q13" s="61">
        <f>P13/E13*100</f>
        <v>0</v>
      </c>
      <c r="R13" s="56"/>
      <c r="S13" s="61">
        <f>R13/E13*100</f>
        <v>0</v>
      </c>
      <c r="T13" s="137">
        <v>0</v>
      </c>
      <c r="U13" s="57"/>
      <c r="V13" s="57"/>
      <c r="W13" s="57"/>
      <c r="X13" s="44"/>
      <c r="Y13" s="44"/>
      <c r="Z13" s="44"/>
      <c r="AA13" s="44"/>
    </row>
    <row r="14" spans="1:27" s="12" customFormat="1" ht="15">
      <c r="A14" s="58"/>
      <c r="B14" s="60" t="s">
        <v>45</v>
      </c>
      <c r="C14" s="55"/>
      <c r="D14" s="55"/>
      <c r="E14" s="55"/>
      <c r="F14" s="55"/>
      <c r="G14" s="55"/>
      <c r="H14" s="61"/>
      <c r="I14" s="86">
        <f>H14/'Table I'!D$10*100</f>
        <v>0</v>
      </c>
      <c r="J14" s="61"/>
      <c r="K14" s="55"/>
      <c r="L14" s="55"/>
      <c r="M14" s="86">
        <f>L14/'Table I'!D$10*100</f>
        <v>0</v>
      </c>
      <c r="N14" s="55"/>
      <c r="O14" s="84"/>
      <c r="P14" s="55"/>
      <c r="Q14" s="55"/>
      <c r="R14" s="56"/>
      <c r="S14" s="56"/>
      <c r="T14" s="55"/>
      <c r="U14" s="57"/>
      <c r="V14" s="57"/>
      <c r="W14" s="57"/>
      <c r="X14" s="44"/>
      <c r="Y14" s="44"/>
      <c r="Z14" s="44"/>
      <c r="AA14" s="44"/>
    </row>
    <row r="15" spans="1:27" s="12" customFormat="1" ht="15">
      <c r="A15" s="58" t="s">
        <v>39</v>
      </c>
      <c r="B15" s="62" t="s">
        <v>30</v>
      </c>
      <c r="C15" s="55"/>
      <c r="D15" s="137">
        <v>1</v>
      </c>
      <c r="E15" s="137">
        <v>831279</v>
      </c>
      <c r="F15" s="61"/>
      <c r="G15" s="61"/>
      <c r="H15" s="61">
        <f>E15+F15+G15</f>
        <v>831279</v>
      </c>
      <c r="I15" s="86">
        <f>H15/'Table I'!D$10*100</f>
        <v>0.6447964011493535</v>
      </c>
      <c r="J15" s="61">
        <f>G15+H15</f>
        <v>831279</v>
      </c>
      <c r="K15" s="61"/>
      <c r="L15" s="61">
        <f>J15+K15</f>
        <v>831279</v>
      </c>
      <c r="M15" s="86">
        <f>L15/'Table I'!D$10*100</f>
        <v>0.6447964011493535</v>
      </c>
      <c r="N15" s="61"/>
      <c r="O15" s="84">
        <f>M15</f>
        <v>0.6447964011493535</v>
      </c>
      <c r="P15" s="61">
        <v>0</v>
      </c>
      <c r="Q15" s="61">
        <f>P15/E15*100</f>
        <v>0</v>
      </c>
      <c r="R15" s="61"/>
      <c r="S15" s="61">
        <f>R15/E15*100</f>
        <v>0</v>
      </c>
      <c r="T15" s="137">
        <v>831279</v>
      </c>
      <c r="U15" s="57"/>
      <c r="V15" s="57"/>
      <c r="W15" s="57"/>
      <c r="X15" s="44"/>
      <c r="Y15" s="44"/>
      <c r="Z15" s="44"/>
      <c r="AA15" s="44"/>
    </row>
    <row r="16" spans="1:27" s="12" customFormat="1" ht="15">
      <c r="A16" s="58"/>
      <c r="B16" s="62" t="s">
        <v>45</v>
      </c>
      <c r="C16" s="55"/>
      <c r="D16" s="55"/>
      <c r="E16" s="55"/>
      <c r="F16" s="55"/>
      <c r="G16" s="55"/>
      <c r="H16" s="61"/>
      <c r="I16" s="86">
        <f>H16/'Table I'!D$10*100</f>
        <v>0</v>
      </c>
      <c r="J16" s="61"/>
      <c r="K16" s="55"/>
      <c r="L16" s="55"/>
      <c r="M16" s="86">
        <f>L16/'Table I'!D$10*100</f>
        <v>0</v>
      </c>
      <c r="N16" s="55"/>
      <c r="O16" s="84"/>
      <c r="P16" s="55"/>
      <c r="Q16" s="55"/>
      <c r="R16" s="56"/>
      <c r="S16" s="56"/>
      <c r="T16" s="55"/>
      <c r="U16" s="57"/>
      <c r="V16" s="57"/>
      <c r="W16" s="57"/>
      <c r="X16" s="44"/>
      <c r="Y16" s="44"/>
      <c r="Z16" s="44"/>
      <c r="AA16" s="44"/>
    </row>
    <row r="17" spans="1:27" s="12" customFormat="1" ht="15">
      <c r="A17" s="58" t="s">
        <v>41</v>
      </c>
      <c r="B17" s="62" t="s">
        <v>53</v>
      </c>
      <c r="C17" s="55"/>
      <c r="D17" s="137">
        <v>0</v>
      </c>
      <c r="E17" s="137">
        <v>0</v>
      </c>
      <c r="F17" s="61"/>
      <c r="G17" s="61"/>
      <c r="H17" s="61">
        <f>E17+F17+G17</f>
        <v>0</v>
      </c>
      <c r="I17" s="86">
        <f>H17/'Table I'!D$10*100</f>
        <v>0</v>
      </c>
      <c r="J17" s="61">
        <f>G17+H17</f>
        <v>0</v>
      </c>
      <c r="K17" s="61"/>
      <c r="L17" s="61">
        <f>J17+K17</f>
        <v>0</v>
      </c>
      <c r="M17" s="86">
        <f>L17/'Table I'!D$10*100</f>
        <v>0</v>
      </c>
      <c r="N17" s="61"/>
      <c r="O17" s="84">
        <f>M17</f>
        <v>0</v>
      </c>
      <c r="P17" s="61">
        <v>0</v>
      </c>
      <c r="Q17" s="61" t="e">
        <f>P17/E17*100</f>
        <v>#DIV/0!</v>
      </c>
      <c r="R17" s="61"/>
      <c r="S17" s="61" t="e">
        <f>R17/E17*100</f>
        <v>#DIV/0!</v>
      </c>
      <c r="T17" s="137">
        <v>0</v>
      </c>
      <c r="U17" s="57"/>
      <c r="V17" s="57"/>
      <c r="W17" s="57"/>
      <c r="X17" s="44"/>
      <c r="Y17" s="44"/>
      <c r="Z17" s="44"/>
      <c r="AA17" s="44"/>
    </row>
    <row r="18" spans="1:27" s="12" customFormat="1" ht="15">
      <c r="A18" s="58"/>
      <c r="B18" s="62" t="s">
        <v>45</v>
      </c>
      <c r="C18" s="55"/>
      <c r="D18" s="60"/>
      <c r="E18" s="55"/>
      <c r="F18" s="55"/>
      <c r="G18" s="55"/>
      <c r="H18" s="61"/>
      <c r="I18" s="86">
        <f>H18/'Table I'!D$10*100</f>
        <v>0</v>
      </c>
      <c r="J18" s="61"/>
      <c r="K18" s="55"/>
      <c r="L18" s="55"/>
      <c r="M18" s="86">
        <f>L18/'Table I'!D$10*100</f>
        <v>0</v>
      </c>
      <c r="N18" s="55"/>
      <c r="O18" s="84"/>
      <c r="P18" s="55"/>
      <c r="Q18" s="55"/>
      <c r="R18" s="56"/>
      <c r="S18" s="56"/>
      <c r="T18" s="55"/>
      <c r="U18" s="57"/>
      <c r="V18" s="57"/>
      <c r="W18" s="57"/>
      <c r="X18" s="44"/>
      <c r="Y18" s="44"/>
      <c r="Z18" s="44"/>
      <c r="AA18" s="44"/>
    </row>
    <row r="19" spans="1:27" s="12" customFormat="1" ht="15">
      <c r="A19" s="58" t="s">
        <v>42</v>
      </c>
      <c r="B19" s="62" t="s">
        <v>211</v>
      </c>
      <c r="C19" s="55"/>
      <c r="D19" s="137">
        <v>0</v>
      </c>
      <c r="E19" s="137">
        <v>0</v>
      </c>
      <c r="F19" s="61"/>
      <c r="G19" s="61"/>
      <c r="H19" s="61">
        <f>E19+F19+G19</f>
        <v>0</v>
      </c>
      <c r="I19" s="86">
        <f>H19/'Table I'!D$10*100</f>
        <v>0</v>
      </c>
      <c r="J19" s="61">
        <f>G19+H19</f>
        <v>0</v>
      </c>
      <c r="K19" s="61"/>
      <c r="L19" s="61">
        <f>J19+K19</f>
        <v>0</v>
      </c>
      <c r="M19" s="86">
        <f>L19/'Table I'!D$10*100</f>
        <v>0</v>
      </c>
      <c r="N19" s="61"/>
      <c r="O19" s="84">
        <f>M19</f>
        <v>0</v>
      </c>
      <c r="P19" s="61">
        <v>0</v>
      </c>
      <c r="Q19" s="61" t="e">
        <f>P19/E19*100</f>
        <v>#DIV/0!</v>
      </c>
      <c r="R19" s="61"/>
      <c r="S19" s="61" t="e">
        <f>R19/E19*100</f>
        <v>#DIV/0!</v>
      </c>
      <c r="T19" s="137">
        <v>0</v>
      </c>
      <c r="U19" s="57"/>
      <c r="V19" s="57"/>
      <c r="W19" s="57"/>
      <c r="X19" s="44"/>
      <c r="Y19" s="44"/>
      <c r="Z19" s="44"/>
      <c r="AA19" s="44"/>
    </row>
    <row r="20" spans="1:27" s="12" customFormat="1" ht="15">
      <c r="A20" s="58"/>
      <c r="B20" s="62" t="s">
        <v>45</v>
      </c>
      <c r="C20" s="55"/>
      <c r="D20" s="60"/>
      <c r="E20" s="55"/>
      <c r="F20" s="55"/>
      <c r="G20" s="55"/>
      <c r="H20" s="61"/>
      <c r="I20" s="86">
        <f>H20/'Table I'!D$10*100</f>
        <v>0</v>
      </c>
      <c r="J20" s="61"/>
      <c r="K20" s="55"/>
      <c r="L20" s="55"/>
      <c r="M20" s="86">
        <f>L20/'Table I'!D$10*100</f>
        <v>0</v>
      </c>
      <c r="N20" s="55"/>
      <c r="O20" s="84"/>
      <c r="P20" s="55"/>
      <c r="Q20" s="55"/>
      <c r="R20" s="56"/>
      <c r="S20" s="56"/>
      <c r="T20" s="55"/>
      <c r="U20" s="57"/>
      <c r="V20" s="57"/>
      <c r="W20" s="57"/>
      <c r="X20" s="44"/>
      <c r="Y20" s="44"/>
      <c r="Z20" s="44"/>
      <c r="AA20" s="44"/>
    </row>
    <row r="21" spans="1:27" s="12" customFormat="1" ht="15">
      <c r="A21" s="58" t="s">
        <v>43</v>
      </c>
      <c r="B21" s="62" t="s">
        <v>212</v>
      </c>
      <c r="C21" s="55"/>
      <c r="D21" s="137">
        <v>0</v>
      </c>
      <c r="E21" s="137">
        <v>0</v>
      </c>
      <c r="F21" s="61"/>
      <c r="G21" s="61"/>
      <c r="H21" s="61">
        <f>E21+F21+G21</f>
        <v>0</v>
      </c>
      <c r="I21" s="86">
        <f>H21/'Table I'!D$10*100</f>
        <v>0</v>
      </c>
      <c r="J21" s="61">
        <f>G21+H21</f>
        <v>0</v>
      </c>
      <c r="K21" s="61"/>
      <c r="L21" s="61">
        <f>J21+K21</f>
        <v>0</v>
      </c>
      <c r="M21" s="86">
        <f>L21/'Table I'!D$10*100</f>
        <v>0</v>
      </c>
      <c r="N21" s="61"/>
      <c r="O21" s="84">
        <f>M21</f>
        <v>0</v>
      </c>
      <c r="P21" s="61">
        <v>0</v>
      </c>
      <c r="Q21" s="61" t="e">
        <f>P21/E21*100</f>
        <v>#DIV/0!</v>
      </c>
      <c r="R21" s="61"/>
      <c r="S21" s="61" t="e">
        <f>R21/E21*100</f>
        <v>#DIV/0!</v>
      </c>
      <c r="T21" s="137">
        <v>0</v>
      </c>
      <c r="U21" s="57"/>
      <c r="V21" s="57"/>
      <c r="W21" s="57"/>
      <c r="X21" s="44"/>
      <c r="Y21" s="44"/>
      <c r="Z21" s="44"/>
      <c r="AA21" s="44"/>
    </row>
    <row r="22" spans="1:27" s="12" customFormat="1" ht="15">
      <c r="A22" s="58"/>
      <c r="B22" s="62" t="s">
        <v>45</v>
      </c>
      <c r="C22" s="55"/>
      <c r="D22" s="60"/>
      <c r="E22" s="55"/>
      <c r="F22" s="55"/>
      <c r="G22" s="55"/>
      <c r="H22" s="61"/>
      <c r="I22" s="86">
        <f>H22/'Table I'!D$10*100</f>
        <v>0</v>
      </c>
      <c r="J22" s="61"/>
      <c r="K22" s="55"/>
      <c r="L22" s="55"/>
      <c r="M22" s="86">
        <f>L22/'Table I'!D$10*100</f>
        <v>0</v>
      </c>
      <c r="N22" s="55"/>
      <c r="O22" s="84"/>
      <c r="P22" s="55"/>
      <c r="Q22" s="55"/>
      <c r="R22" s="56"/>
      <c r="S22" s="56"/>
      <c r="T22" s="55"/>
      <c r="U22" s="57"/>
      <c r="V22" s="57"/>
      <c r="W22" s="57"/>
      <c r="X22" s="44"/>
      <c r="Y22" s="44"/>
      <c r="Z22" s="44"/>
      <c r="AA22" s="44"/>
    </row>
    <row r="23" spans="1:27" s="12" customFormat="1" ht="15">
      <c r="A23" s="58" t="s">
        <v>44</v>
      </c>
      <c r="B23" s="62" t="s">
        <v>213</v>
      </c>
      <c r="C23" s="55"/>
      <c r="D23" s="137">
        <v>0</v>
      </c>
      <c r="E23" s="137">
        <v>0</v>
      </c>
      <c r="F23" s="61"/>
      <c r="G23" s="61"/>
      <c r="H23" s="61">
        <f>E23+F23+G23</f>
        <v>0</v>
      </c>
      <c r="I23" s="86">
        <f>H23/'Table I'!D$10*100</f>
        <v>0</v>
      </c>
      <c r="J23" s="61">
        <f>G23+H23</f>
        <v>0</v>
      </c>
      <c r="K23" s="61"/>
      <c r="L23" s="61">
        <f>J23+K23</f>
        <v>0</v>
      </c>
      <c r="M23" s="86">
        <f>L23/'Table I'!D$10*100</f>
        <v>0</v>
      </c>
      <c r="N23" s="61"/>
      <c r="O23" s="84">
        <f>M23</f>
        <v>0</v>
      </c>
      <c r="P23" s="61">
        <v>0</v>
      </c>
      <c r="Q23" s="61" t="e">
        <f>P23/E23*100</f>
        <v>#DIV/0!</v>
      </c>
      <c r="R23" s="61"/>
      <c r="S23" s="61" t="e">
        <f>R23/E23*100</f>
        <v>#DIV/0!</v>
      </c>
      <c r="T23" s="137">
        <v>0</v>
      </c>
      <c r="U23" s="57"/>
      <c r="V23" s="57"/>
      <c r="W23" s="57"/>
      <c r="X23" s="44"/>
      <c r="Y23" s="44"/>
      <c r="Z23" s="44"/>
      <c r="AA23" s="44"/>
    </row>
    <row r="24" spans="1:27" s="12" customFormat="1" ht="15">
      <c r="A24" s="58"/>
      <c r="B24" s="62" t="s">
        <v>45</v>
      </c>
      <c r="C24" s="55"/>
      <c r="D24" s="60"/>
      <c r="E24" s="55"/>
      <c r="F24" s="55"/>
      <c r="G24" s="55"/>
      <c r="H24" s="61"/>
      <c r="I24" s="86">
        <f>H24/'Table I'!D$10*100</f>
        <v>0</v>
      </c>
      <c r="J24" s="61"/>
      <c r="K24" s="55"/>
      <c r="L24" s="55"/>
      <c r="M24" s="86">
        <f>L24/'Table I'!D$10*100</f>
        <v>0</v>
      </c>
      <c r="N24" s="55"/>
      <c r="O24" s="84"/>
      <c r="P24" s="55"/>
      <c r="Q24" s="55"/>
      <c r="R24" s="63"/>
      <c r="S24" s="63"/>
      <c r="T24" s="55"/>
      <c r="U24" s="57"/>
      <c r="V24" s="57"/>
      <c r="W24" s="57"/>
      <c r="X24" s="44"/>
      <c r="Y24" s="44"/>
      <c r="Z24" s="44"/>
      <c r="AA24" s="44"/>
    </row>
    <row r="25" spans="1:27" s="7" customFormat="1" ht="15">
      <c r="A25" s="58" t="s">
        <v>214</v>
      </c>
      <c r="B25" s="62" t="s">
        <v>215</v>
      </c>
      <c r="C25" s="55"/>
      <c r="D25" s="137">
        <v>0</v>
      </c>
      <c r="E25" s="137">
        <v>0</v>
      </c>
      <c r="F25" s="61"/>
      <c r="G25" s="61"/>
      <c r="H25" s="61">
        <f>E25+F25+G25</f>
        <v>0</v>
      </c>
      <c r="I25" s="86">
        <f>H25/'Table I'!D$10*100</f>
        <v>0</v>
      </c>
      <c r="J25" s="61">
        <f>G25+H25</f>
        <v>0</v>
      </c>
      <c r="K25" s="61"/>
      <c r="L25" s="61">
        <f>J25+K25</f>
        <v>0</v>
      </c>
      <c r="M25" s="86">
        <f>L25/'Table I'!D$10*100</f>
        <v>0</v>
      </c>
      <c r="N25" s="61"/>
      <c r="O25" s="84">
        <f>M25</f>
        <v>0</v>
      </c>
      <c r="P25" s="61">
        <v>0</v>
      </c>
      <c r="Q25" s="61" t="e">
        <f>P25/E25*100</f>
        <v>#DIV/0!</v>
      </c>
      <c r="R25" s="61"/>
      <c r="S25" s="61" t="e">
        <f>R25/E25*100</f>
        <v>#DIV/0!</v>
      </c>
      <c r="T25" s="137">
        <v>0</v>
      </c>
      <c r="U25" s="57"/>
      <c r="V25" s="57"/>
      <c r="W25" s="57"/>
      <c r="X25" s="44"/>
      <c r="Y25" s="44"/>
      <c r="Z25" s="44"/>
      <c r="AA25" s="44"/>
    </row>
    <row r="26" spans="1:27" ht="15">
      <c r="A26" s="58"/>
      <c r="B26" s="62" t="s">
        <v>45</v>
      </c>
      <c r="C26" s="55"/>
      <c r="D26" s="60"/>
      <c r="E26" s="55"/>
      <c r="F26" s="55"/>
      <c r="G26" s="55"/>
      <c r="H26" s="61"/>
      <c r="I26" s="86">
        <f>H26/'Table I'!D$10*100</f>
        <v>0</v>
      </c>
      <c r="J26" s="61"/>
      <c r="K26" s="55"/>
      <c r="L26" s="55"/>
      <c r="M26" s="86">
        <f>L26/'Table I'!D$10*100</f>
        <v>0</v>
      </c>
      <c r="N26" s="55"/>
      <c r="O26" s="84"/>
      <c r="P26" s="55"/>
      <c r="Q26" s="55"/>
      <c r="R26" s="63"/>
      <c r="S26" s="63"/>
      <c r="T26" s="55"/>
      <c r="U26" s="57"/>
      <c r="V26" s="57"/>
      <c r="W26" s="57"/>
      <c r="X26" s="44"/>
      <c r="Y26" s="44"/>
      <c r="Z26" s="44"/>
      <c r="AA26" s="44"/>
    </row>
    <row r="27" spans="1:27" s="12" customFormat="1" ht="15">
      <c r="A27" s="58" t="s">
        <v>216</v>
      </c>
      <c r="B27" s="60" t="s">
        <v>21</v>
      </c>
      <c r="C27" s="55"/>
      <c r="D27" s="137">
        <v>0</v>
      </c>
      <c r="E27" s="137">
        <v>0</v>
      </c>
      <c r="F27" s="61"/>
      <c r="G27" s="61"/>
      <c r="H27" s="61">
        <f>E27+F27+G27</f>
        <v>0</v>
      </c>
      <c r="I27" s="86">
        <f>H27/'Table I'!D$10*100</f>
        <v>0</v>
      </c>
      <c r="J27" s="61">
        <f>G27+H27</f>
        <v>0</v>
      </c>
      <c r="K27" s="61"/>
      <c r="L27" s="61">
        <f>J27+K27</f>
        <v>0</v>
      </c>
      <c r="M27" s="86">
        <f>L27/'Table I'!D$10*100</f>
        <v>0</v>
      </c>
      <c r="N27" s="61"/>
      <c r="O27" s="84">
        <f>M27</f>
        <v>0</v>
      </c>
      <c r="P27" s="61">
        <v>0</v>
      </c>
      <c r="Q27" s="61" t="e">
        <f>P27/E27*100</f>
        <v>#DIV/0!</v>
      </c>
      <c r="R27" s="61"/>
      <c r="S27" s="61" t="e">
        <f>R27/E27*100</f>
        <v>#DIV/0!</v>
      </c>
      <c r="T27" s="137">
        <v>0</v>
      </c>
      <c r="U27" s="57"/>
      <c r="V27" s="57"/>
      <c r="W27" s="57"/>
      <c r="X27" s="44"/>
      <c r="Y27" s="44"/>
      <c r="Z27" s="44"/>
      <c r="AA27" s="44"/>
    </row>
    <row r="28" spans="1:27" s="7" customFormat="1" ht="15">
      <c r="A28" s="58"/>
      <c r="B28" s="60" t="s">
        <v>45</v>
      </c>
      <c r="C28" s="55"/>
      <c r="D28" s="55"/>
      <c r="E28" s="55"/>
      <c r="F28" s="55"/>
      <c r="G28" s="55"/>
      <c r="H28" s="55"/>
      <c r="I28" s="86">
        <f>H28/'Table I'!D$10*100</f>
        <v>0</v>
      </c>
      <c r="J28" s="55"/>
      <c r="K28" s="55"/>
      <c r="L28" s="55"/>
      <c r="M28" s="86">
        <f>L28/'Table I'!D$10*100</f>
        <v>0</v>
      </c>
      <c r="N28" s="55"/>
      <c r="O28" s="84"/>
      <c r="P28" s="55"/>
      <c r="Q28" s="55"/>
      <c r="R28" s="56"/>
      <c r="S28" s="56"/>
      <c r="T28" s="55"/>
      <c r="U28" s="57"/>
      <c r="V28" s="57"/>
      <c r="W28" s="57"/>
      <c r="X28" s="44"/>
      <c r="Y28" s="44"/>
      <c r="Z28" s="44"/>
      <c r="AA28" s="44"/>
    </row>
    <row r="29" spans="1:23" s="7" customFormat="1" ht="15">
      <c r="A29" s="64"/>
      <c r="B29" s="65" t="s">
        <v>32</v>
      </c>
      <c r="C29" s="66"/>
      <c r="D29" s="66">
        <f>SUM(D7:D28)</f>
        <v>6</v>
      </c>
      <c r="E29" s="66">
        <f aca="true" t="shared" si="0" ref="E29:P29">SUM(E7:E28)</f>
        <v>841269</v>
      </c>
      <c r="F29" s="66">
        <f t="shared" si="0"/>
        <v>0</v>
      </c>
      <c r="G29" s="66">
        <f t="shared" si="0"/>
        <v>0</v>
      </c>
      <c r="H29" s="66">
        <f t="shared" si="0"/>
        <v>841269</v>
      </c>
      <c r="I29" s="86">
        <f>H29/'Table I'!D$10*100</f>
        <v>0.652545323048598</v>
      </c>
      <c r="J29" s="66">
        <f>SUM(J7:J28)</f>
        <v>841269</v>
      </c>
      <c r="K29" s="66">
        <f t="shared" si="0"/>
        <v>0</v>
      </c>
      <c r="L29" s="66">
        <f t="shared" si="0"/>
        <v>841269</v>
      </c>
      <c r="M29" s="86">
        <f>L29/'Table I'!D$10*100</f>
        <v>0.652545323048598</v>
      </c>
      <c r="N29" s="66">
        <f t="shared" si="0"/>
        <v>0</v>
      </c>
      <c r="O29" s="81">
        <f t="shared" si="0"/>
        <v>0.652545323048598</v>
      </c>
      <c r="P29" s="66">
        <f t="shared" si="0"/>
        <v>0</v>
      </c>
      <c r="Q29" s="67">
        <f>P29/E29*100</f>
        <v>0</v>
      </c>
      <c r="R29" s="68"/>
      <c r="S29" s="67">
        <f>R29/E29*100</f>
        <v>0</v>
      </c>
      <c r="T29" s="66">
        <f>SUM(T7:T28)</f>
        <v>835279</v>
      </c>
      <c r="U29" s="69"/>
      <c r="V29" s="69"/>
      <c r="W29" s="69"/>
    </row>
    <row r="30" spans="1:27" s="12" customFormat="1" ht="15">
      <c r="A30" s="70" t="s">
        <v>40</v>
      </c>
      <c r="B30" s="59" t="s">
        <v>217</v>
      </c>
      <c r="C30" s="55"/>
      <c r="D30" s="55"/>
      <c r="E30" s="55"/>
      <c r="F30" s="55"/>
      <c r="G30" s="55"/>
      <c r="H30" s="55"/>
      <c r="I30" s="86">
        <f>H30/'Table I'!D$10*100</f>
        <v>0</v>
      </c>
      <c r="J30" s="55"/>
      <c r="K30" s="55"/>
      <c r="L30" s="55"/>
      <c r="M30" s="86">
        <f>L30/'Table I'!D$10*100</f>
        <v>0</v>
      </c>
      <c r="N30" s="55"/>
      <c r="O30" s="84"/>
      <c r="P30" s="55"/>
      <c r="Q30" s="55"/>
      <c r="R30" s="63"/>
      <c r="S30" s="63"/>
      <c r="T30" s="55"/>
      <c r="U30" s="57"/>
      <c r="V30" s="57"/>
      <c r="W30" s="57"/>
      <c r="X30" s="44"/>
      <c r="Y30" s="44"/>
      <c r="Z30" s="44"/>
      <c r="AA30" s="44"/>
    </row>
    <row r="31" spans="1:27" s="12" customFormat="1" ht="15">
      <c r="A31" s="58" t="s">
        <v>35</v>
      </c>
      <c r="B31" s="71" t="s">
        <v>218</v>
      </c>
      <c r="C31" s="55"/>
      <c r="D31" s="137">
        <v>0</v>
      </c>
      <c r="E31" s="137">
        <v>0</v>
      </c>
      <c r="F31" s="61"/>
      <c r="G31" s="61"/>
      <c r="H31" s="61">
        <f>E31+F31+G31</f>
        <v>0</v>
      </c>
      <c r="I31" s="86">
        <f>H31/'Table I'!D$10*100</f>
        <v>0</v>
      </c>
      <c r="J31" s="61">
        <f>G31+H31</f>
        <v>0</v>
      </c>
      <c r="K31" s="61"/>
      <c r="L31" s="61">
        <f>J31+K31</f>
        <v>0</v>
      </c>
      <c r="M31" s="86">
        <f>L31/'Table I'!D$10*100</f>
        <v>0</v>
      </c>
      <c r="N31" s="61"/>
      <c r="O31" s="84">
        <f>M31</f>
        <v>0</v>
      </c>
      <c r="P31" s="61">
        <v>0</v>
      </c>
      <c r="Q31" s="61" t="e">
        <f>P31/E31*100</f>
        <v>#DIV/0!</v>
      </c>
      <c r="R31" s="61"/>
      <c r="S31" s="61" t="e">
        <f>R31/E31*100</f>
        <v>#DIV/0!</v>
      </c>
      <c r="T31" s="137">
        <v>0</v>
      </c>
      <c r="U31" s="57"/>
      <c r="V31" s="57"/>
      <c r="W31" s="57"/>
      <c r="X31" s="44"/>
      <c r="Y31" s="44"/>
      <c r="Z31" s="44"/>
      <c r="AA31" s="44"/>
    </row>
    <row r="32" spans="1:27" s="12" customFormat="1" ht="15">
      <c r="A32" s="58"/>
      <c r="B32" s="60" t="s">
        <v>45</v>
      </c>
      <c r="C32" s="55"/>
      <c r="D32" s="55"/>
      <c r="E32" s="55"/>
      <c r="F32" s="55"/>
      <c r="G32" s="55"/>
      <c r="H32" s="55"/>
      <c r="I32" s="86">
        <f>H32/'Table I'!D$10*100</f>
        <v>0</v>
      </c>
      <c r="J32" s="55"/>
      <c r="K32" s="55"/>
      <c r="L32" s="55"/>
      <c r="M32" s="86">
        <f>L32/'Table I'!D$10*100</f>
        <v>0</v>
      </c>
      <c r="N32" s="55"/>
      <c r="O32" s="84"/>
      <c r="P32" s="55"/>
      <c r="Q32" s="55"/>
      <c r="R32" s="63"/>
      <c r="S32" s="63"/>
      <c r="T32" s="55"/>
      <c r="U32" s="57"/>
      <c r="V32" s="57"/>
      <c r="W32" s="57"/>
      <c r="X32" s="44"/>
      <c r="Y32" s="44"/>
      <c r="Z32" s="44"/>
      <c r="AA32" s="44"/>
    </row>
    <row r="33" spans="1:27" s="12" customFormat="1" ht="15">
      <c r="A33" s="58" t="s">
        <v>36</v>
      </c>
      <c r="B33" s="71" t="s">
        <v>31</v>
      </c>
      <c r="C33" s="55"/>
      <c r="D33" s="137">
        <v>0</v>
      </c>
      <c r="E33" s="137">
        <v>0</v>
      </c>
      <c r="F33" s="61"/>
      <c r="G33" s="61"/>
      <c r="H33" s="61">
        <f>E33+F33+G33</f>
        <v>0</v>
      </c>
      <c r="I33" s="86">
        <f>H33/'Table I'!D$10*100</f>
        <v>0</v>
      </c>
      <c r="J33" s="61">
        <f>G33+H33</f>
        <v>0</v>
      </c>
      <c r="K33" s="61"/>
      <c r="L33" s="61">
        <f>J33+K33</f>
        <v>0</v>
      </c>
      <c r="M33" s="86">
        <f>L33/'Table I'!D$10*100</f>
        <v>0</v>
      </c>
      <c r="N33" s="61"/>
      <c r="O33" s="84">
        <f>M33</f>
        <v>0</v>
      </c>
      <c r="P33" s="61">
        <v>0</v>
      </c>
      <c r="Q33" s="61" t="e">
        <f>P33/E33*100</f>
        <v>#DIV/0!</v>
      </c>
      <c r="R33" s="61"/>
      <c r="S33" s="61" t="e">
        <f>R33/E33*100</f>
        <v>#DIV/0!</v>
      </c>
      <c r="T33" s="137">
        <v>0</v>
      </c>
      <c r="U33" s="57"/>
      <c r="V33" s="57"/>
      <c r="W33" s="57"/>
      <c r="X33" s="44"/>
      <c r="Y33" s="44"/>
      <c r="Z33" s="44"/>
      <c r="AA33" s="44"/>
    </row>
    <row r="34" spans="1:27" s="12" customFormat="1" ht="15">
      <c r="A34" s="58"/>
      <c r="B34" s="60" t="s">
        <v>45</v>
      </c>
      <c r="C34" s="55"/>
      <c r="D34" s="55"/>
      <c r="E34" s="55"/>
      <c r="F34" s="55"/>
      <c r="G34" s="55"/>
      <c r="H34" s="55"/>
      <c r="I34" s="86">
        <f>H34/'Table I'!D$10*100</f>
        <v>0</v>
      </c>
      <c r="J34" s="55"/>
      <c r="K34" s="55"/>
      <c r="L34" s="55"/>
      <c r="M34" s="86">
        <f>L34/'Table I'!D$10*100</f>
        <v>0</v>
      </c>
      <c r="N34" s="55"/>
      <c r="O34" s="84"/>
      <c r="P34" s="55"/>
      <c r="Q34" s="55"/>
      <c r="R34" s="63"/>
      <c r="S34" s="63"/>
      <c r="T34" s="55"/>
      <c r="U34" s="57"/>
      <c r="V34" s="57"/>
      <c r="W34" s="57"/>
      <c r="X34" s="44"/>
      <c r="Y34" s="44"/>
      <c r="Z34" s="44"/>
      <c r="AA34" s="44"/>
    </row>
    <row r="35" spans="1:27" s="12" customFormat="1" ht="15">
      <c r="A35" s="58" t="s">
        <v>37</v>
      </c>
      <c r="B35" s="71" t="s">
        <v>219</v>
      </c>
      <c r="C35" s="55"/>
      <c r="D35" s="137">
        <v>0</v>
      </c>
      <c r="E35" s="137">
        <v>0</v>
      </c>
      <c r="F35" s="61"/>
      <c r="G35" s="61"/>
      <c r="H35" s="61">
        <f>E35+F35+G35</f>
        <v>0</v>
      </c>
      <c r="I35" s="86">
        <f>H35/'Table I'!D$10*100</f>
        <v>0</v>
      </c>
      <c r="J35" s="61">
        <f>G35+H35</f>
        <v>0</v>
      </c>
      <c r="K35" s="61"/>
      <c r="L35" s="61">
        <f>J35+K35</f>
        <v>0</v>
      </c>
      <c r="M35" s="86">
        <f>L35/'Table I'!D$10*100</f>
        <v>0</v>
      </c>
      <c r="N35" s="61"/>
      <c r="O35" s="84">
        <f>M35</f>
        <v>0</v>
      </c>
      <c r="P35" s="61">
        <v>0</v>
      </c>
      <c r="Q35" s="61" t="e">
        <f>P35/E35*100</f>
        <v>#DIV/0!</v>
      </c>
      <c r="R35" s="61"/>
      <c r="S35" s="61" t="e">
        <f>R35/E35*100</f>
        <v>#DIV/0!</v>
      </c>
      <c r="T35" s="137">
        <v>0</v>
      </c>
      <c r="U35" s="57"/>
      <c r="V35" s="57"/>
      <c r="W35" s="57"/>
      <c r="X35" s="44"/>
      <c r="Y35" s="44"/>
      <c r="Z35" s="44"/>
      <c r="AA35" s="44"/>
    </row>
    <row r="36" spans="1:27" s="12" customFormat="1" ht="15">
      <c r="A36" s="58"/>
      <c r="B36" s="60" t="s">
        <v>45</v>
      </c>
      <c r="C36" s="55"/>
      <c r="D36" s="55"/>
      <c r="E36" s="55"/>
      <c r="F36" s="55"/>
      <c r="G36" s="55"/>
      <c r="H36" s="55"/>
      <c r="I36" s="86">
        <f>H36/'Table I'!D$10*100</f>
        <v>0</v>
      </c>
      <c r="J36" s="55"/>
      <c r="K36" s="55"/>
      <c r="L36" s="55"/>
      <c r="M36" s="86">
        <f>L36/'Table I'!D$10*100</f>
        <v>0</v>
      </c>
      <c r="N36" s="55"/>
      <c r="O36" s="84"/>
      <c r="P36" s="55"/>
      <c r="Q36" s="55"/>
      <c r="R36" s="63"/>
      <c r="S36" s="63"/>
      <c r="T36" s="55"/>
      <c r="U36" s="57"/>
      <c r="V36" s="57"/>
      <c r="W36" s="57"/>
      <c r="X36" s="44"/>
      <c r="Y36" s="44"/>
      <c r="Z36" s="44"/>
      <c r="AA36" s="44"/>
    </row>
    <row r="37" spans="1:27" s="12" customFormat="1" ht="15">
      <c r="A37" s="58" t="s">
        <v>38</v>
      </c>
      <c r="B37" s="71" t="s">
        <v>220</v>
      </c>
      <c r="C37" s="55"/>
      <c r="D37" s="142">
        <v>46</v>
      </c>
      <c r="E37" s="142">
        <v>2519257</v>
      </c>
      <c r="F37" s="55"/>
      <c r="G37" s="55"/>
      <c r="H37" s="61">
        <f>E37+F37+G37</f>
        <v>2519257</v>
      </c>
      <c r="I37" s="86">
        <f>H37/'Table I'!D$10*100</f>
        <v>1.954106680392885</v>
      </c>
      <c r="J37" s="61">
        <f>G37+H37</f>
        <v>2519257</v>
      </c>
      <c r="K37" s="55"/>
      <c r="L37" s="61">
        <f>J37+K37</f>
        <v>2519257</v>
      </c>
      <c r="M37" s="86">
        <f>L37/'Table I'!D$10*100</f>
        <v>1.954106680392885</v>
      </c>
      <c r="N37" s="55"/>
      <c r="O37" s="84">
        <f>M37</f>
        <v>1.954106680392885</v>
      </c>
      <c r="P37" s="55">
        <v>0</v>
      </c>
      <c r="Q37" s="61">
        <f>P37/E37*100</f>
        <v>0</v>
      </c>
      <c r="R37" s="63"/>
      <c r="S37" s="61">
        <f>R37/E37*100</f>
        <v>0</v>
      </c>
      <c r="T37" s="142">
        <v>2519257</v>
      </c>
      <c r="U37" s="57"/>
      <c r="V37" s="57"/>
      <c r="W37" s="57"/>
      <c r="X37" s="44"/>
      <c r="Y37" s="44"/>
      <c r="Z37" s="44"/>
      <c r="AA37" s="44"/>
    </row>
    <row r="38" spans="1:27" s="12" customFormat="1" ht="15">
      <c r="A38" s="58"/>
      <c r="B38" s="60" t="s">
        <v>45</v>
      </c>
      <c r="C38" s="55"/>
      <c r="D38" s="137"/>
      <c r="E38" s="137"/>
      <c r="F38" s="55"/>
      <c r="G38" s="55"/>
      <c r="H38" s="55"/>
      <c r="I38" s="86">
        <f>H38/'Table I'!D$10*100</f>
        <v>0</v>
      </c>
      <c r="J38" s="55"/>
      <c r="K38" s="55"/>
      <c r="L38" s="55"/>
      <c r="M38" s="86">
        <f>L38/'Table I'!D$10*100</f>
        <v>0</v>
      </c>
      <c r="N38" s="55"/>
      <c r="O38" s="84"/>
      <c r="P38" s="55"/>
      <c r="Q38" s="55"/>
      <c r="R38" s="63"/>
      <c r="S38" s="63"/>
      <c r="T38" s="55"/>
      <c r="U38" s="57"/>
      <c r="V38" s="57"/>
      <c r="W38" s="57"/>
      <c r="X38" s="44"/>
      <c r="Y38" s="44"/>
      <c r="Z38" s="44"/>
      <c r="AA38" s="44"/>
    </row>
    <row r="39" spans="1:27" s="12" customFormat="1" ht="15">
      <c r="A39" s="58" t="s">
        <v>39</v>
      </c>
      <c r="B39" s="71" t="s">
        <v>221</v>
      </c>
      <c r="C39" s="55"/>
      <c r="D39" s="137">
        <v>2</v>
      </c>
      <c r="E39" s="137">
        <v>244074</v>
      </c>
      <c r="F39" s="61"/>
      <c r="G39" s="61"/>
      <c r="H39" s="61">
        <f>E39+F39+G39</f>
        <v>244074</v>
      </c>
      <c r="I39" s="86">
        <f>H39/'Table I'!D$10*100</f>
        <v>0.18932035672033978</v>
      </c>
      <c r="J39" s="61">
        <f>G39+H39</f>
        <v>244074</v>
      </c>
      <c r="K39" s="61"/>
      <c r="L39" s="61">
        <f>J39+K39</f>
        <v>244074</v>
      </c>
      <c r="M39" s="86">
        <f>L39/'Table I'!D$10*100</f>
        <v>0.18932035672033978</v>
      </c>
      <c r="N39" s="61"/>
      <c r="O39" s="84">
        <f>M39</f>
        <v>0.18932035672033978</v>
      </c>
      <c r="P39" s="61">
        <v>0</v>
      </c>
      <c r="Q39" s="61">
        <f>P39/E39*100</f>
        <v>0</v>
      </c>
      <c r="R39" s="61"/>
      <c r="S39" s="61">
        <f>R39/E39*100</f>
        <v>0</v>
      </c>
      <c r="T39" s="137">
        <v>244074</v>
      </c>
      <c r="U39" s="57"/>
      <c r="V39" s="57"/>
      <c r="W39" s="57"/>
      <c r="X39" s="44"/>
      <c r="Y39" s="44"/>
      <c r="Z39" s="44"/>
      <c r="AA39" s="44"/>
    </row>
    <row r="40" spans="1:27" s="12" customFormat="1" ht="15">
      <c r="A40" s="58"/>
      <c r="B40" s="60" t="s">
        <v>45</v>
      </c>
      <c r="C40" s="55"/>
      <c r="D40" s="55"/>
      <c r="E40" s="55"/>
      <c r="F40" s="55"/>
      <c r="G40" s="55"/>
      <c r="H40" s="55"/>
      <c r="I40" s="86">
        <f>H40/'Table I'!D$10*100</f>
        <v>0</v>
      </c>
      <c r="J40" s="55"/>
      <c r="K40" s="55"/>
      <c r="L40" s="55"/>
      <c r="M40" s="86">
        <f>L40/'Table I'!D$10*100</f>
        <v>0</v>
      </c>
      <c r="N40" s="55"/>
      <c r="O40" s="84"/>
      <c r="P40" s="55"/>
      <c r="Q40" s="55"/>
      <c r="R40" s="63"/>
      <c r="S40" s="63"/>
      <c r="T40" s="55"/>
      <c r="U40" s="57"/>
      <c r="V40" s="57"/>
      <c r="W40" s="57"/>
      <c r="X40" s="44"/>
      <c r="Y40" s="44"/>
      <c r="Z40" s="44"/>
      <c r="AA40" s="44"/>
    </row>
    <row r="41" spans="1:27" s="12" customFormat="1" ht="30">
      <c r="A41" s="58" t="s">
        <v>41</v>
      </c>
      <c r="B41" s="71" t="s">
        <v>222</v>
      </c>
      <c r="C41" s="55"/>
      <c r="D41" s="137">
        <v>0</v>
      </c>
      <c r="E41" s="137">
        <v>0</v>
      </c>
      <c r="F41" s="61"/>
      <c r="G41" s="61"/>
      <c r="H41" s="61">
        <f>E41+F41+G41</f>
        <v>0</v>
      </c>
      <c r="I41" s="86">
        <f>H41/'Table I'!D$10*100</f>
        <v>0</v>
      </c>
      <c r="J41" s="61">
        <f>G41+H41</f>
        <v>0</v>
      </c>
      <c r="K41" s="61"/>
      <c r="L41" s="61">
        <f>J41+K41</f>
        <v>0</v>
      </c>
      <c r="M41" s="86">
        <f>L41/'Table I'!D$10*100</f>
        <v>0</v>
      </c>
      <c r="N41" s="61"/>
      <c r="O41" s="84">
        <f>M41</f>
        <v>0</v>
      </c>
      <c r="P41" s="61">
        <v>0</v>
      </c>
      <c r="Q41" s="61" t="e">
        <f>P41/E41*100</f>
        <v>#DIV/0!</v>
      </c>
      <c r="R41" s="61"/>
      <c r="S41" s="61" t="e">
        <f>R41/E41*100</f>
        <v>#DIV/0!</v>
      </c>
      <c r="T41" s="137">
        <v>0</v>
      </c>
      <c r="U41" s="57"/>
      <c r="V41" s="57"/>
      <c r="W41" s="57"/>
      <c r="X41" s="44"/>
      <c r="Y41" s="44"/>
      <c r="Z41" s="44"/>
      <c r="AA41" s="44"/>
    </row>
    <row r="42" spans="1:27" s="7" customFormat="1" ht="15">
      <c r="A42" s="58"/>
      <c r="B42" s="60" t="s">
        <v>45</v>
      </c>
      <c r="C42" s="55"/>
      <c r="D42" s="55"/>
      <c r="E42" s="55"/>
      <c r="F42" s="55"/>
      <c r="G42" s="55"/>
      <c r="H42" s="55"/>
      <c r="I42" s="86">
        <f>H42/'Table I'!D$10*100</f>
        <v>0</v>
      </c>
      <c r="J42" s="55"/>
      <c r="K42" s="55"/>
      <c r="L42" s="55"/>
      <c r="M42" s="86">
        <f>L42/'Table I'!D$10*100</f>
        <v>0</v>
      </c>
      <c r="N42" s="55"/>
      <c r="O42" s="84"/>
      <c r="P42" s="55"/>
      <c r="Q42" s="55"/>
      <c r="R42" s="63"/>
      <c r="S42" s="63"/>
      <c r="T42" s="55"/>
      <c r="U42" s="57"/>
      <c r="V42" s="57"/>
      <c r="W42" s="57"/>
      <c r="X42" s="44"/>
      <c r="Y42" s="44"/>
      <c r="Z42" s="44"/>
      <c r="AA42" s="44"/>
    </row>
    <row r="43" spans="1:27" s="7" customFormat="1" ht="15">
      <c r="A43" s="58" t="s">
        <v>42</v>
      </c>
      <c r="B43" s="71" t="s">
        <v>223</v>
      </c>
      <c r="C43" s="55"/>
      <c r="D43" s="137">
        <v>1</v>
      </c>
      <c r="E43" s="137">
        <v>500</v>
      </c>
      <c r="F43" s="55"/>
      <c r="G43" s="55"/>
      <c r="H43" s="61">
        <f>E43+F43+G43</f>
        <v>500</v>
      </c>
      <c r="I43" s="86">
        <f>H43/'Table I'!D$10*100</f>
        <v>0.00038783392889111455</v>
      </c>
      <c r="J43" s="61">
        <f>G43+H43</f>
        <v>500</v>
      </c>
      <c r="K43" s="55"/>
      <c r="L43" s="61">
        <f>J43+K43</f>
        <v>500</v>
      </c>
      <c r="M43" s="86">
        <f>L43/'Table I'!D$10*100</f>
        <v>0.00038783392889111455</v>
      </c>
      <c r="N43" s="55"/>
      <c r="O43" s="84">
        <f>M43</f>
        <v>0.00038783392889111455</v>
      </c>
      <c r="P43" s="55">
        <v>0</v>
      </c>
      <c r="Q43" s="61">
        <f>P43/E43*100</f>
        <v>0</v>
      </c>
      <c r="R43" s="63"/>
      <c r="S43" s="61">
        <f>R43/E43*100</f>
        <v>0</v>
      </c>
      <c r="T43" s="137">
        <v>500</v>
      </c>
      <c r="U43" s="57"/>
      <c r="V43" s="57"/>
      <c r="W43" s="57"/>
      <c r="X43" s="44"/>
      <c r="Y43" s="44"/>
      <c r="Z43" s="44"/>
      <c r="AA43" s="44"/>
    </row>
    <row r="44" spans="1:27" ht="15">
      <c r="A44" s="58"/>
      <c r="B44" s="60" t="s">
        <v>45</v>
      </c>
      <c r="C44" s="55"/>
      <c r="D44" s="55"/>
      <c r="E44" s="55"/>
      <c r="F44" s="55"/>
      <c r="G44" s="55"/>
      <c r="H44" s="55"/>
      <c r="I44" s="86">
        <f>H44/'Table I'!D$10*100</f>
        <v>0</v>
      </c>
      <c r="J44" s="55"/>
      <c r="K44" s="55"/>
      <c r="L44" s="55"/>
      <c r="M44" s="86">
        <f>L44/'Table I'!D$10*100</f>
        <v>0</v>
      </c>
      <c r="N44" s="55"/>
      <c r="O44" s="84"/>
      <c r="P44" s="55"/>
      <c r="Q44" s="55"/>
      <c r="R44" s="63"/>
      <c r="S44" s="63"/>
      <c r="T44" s="55"/>
      <c r="U44" s="57"/>
      <c r="V44" s="57"/>
      <c r="W44" s="57"/>
      <c r="X44" s="44"/>
      <c r="Y44" s="44"/>
      <c r="Z44" s="44"/>
      <c r="AA44" s="44"/>
    </row>
    <row r="45" spans="1:27" s="48" customFormat="1" ht="15">
      <c r="A45" s="64"/>
      <c r="B45" s="65" t="s">
        <v>224</v>
      </c>
      <c r="C45" s="66"/>
      <c r="D45" s="66">
        <f>SUM(D43+D41+D39+D37+D35+D33+D31)</f>
        <v>49</v>
      </c>
      <c r="E45" s="66">
        <f>SUM(E43+E41+E39+E37+E35+E33+E31)</f>
        <v>2763831</v>
      </c>
      <c r="F45" s="66">
        <f aca="true" t="shared" si="1" ref="F45:Q45">SUM(F43+F41+F39+F37+F35+F33+F31)</f>
        <v>0</v>
      </c>
      <c r="G45" s="66">
        <f t="shared" si="1"/>
        <v>0</v>
      </c>
      <c r="H45" s="66">
        <f t="shared" si="1"/>
        <v>2763831</v>
      </c>
      <c r="I45" s="86">
        <f>H45/'Table I'!D$10*100</f>
        <v>2.143814871042116</v>
      </c>
      <c r="J45" s="66">
        <f>SUM(J43+J41+J39+J37+J35+J33+J31)</f>
        <v>2763831</v>
      </c>
      <c r="K45" s="66">
        <f t="shared" si="1"/>
        <v>0</v>
      </c>
      <c r="L45" s="66">
        <f t="shared" si="1"/>
        <v>2763831</v>
      </c>
      <c r="M45" s="86">
        <f>L45/'Table I'!D$10*100</f>
        <v>2.143814871042116</v>
      </c>
      <c r="N45" s="66">
        <f t="shared" si="1"/>
        <v>0</v>
      </c>
      <c r="O45" s="81">
        <f t="shared" si="1"/>
        <v>2.143814871042116</v>
      </c>
      <c r="P45" s="66">
        <f t="shared" si="1"/>
        <v>0</v>
      </c>
      <c r="Q45" s="66" t="e">
        <f t="shared" si="1"/>
        <v>#DIV/0!</v>
      </c>
      <c r="R45" s="72"/>
      <c r="S45" s="66" t="e">
        <f>SUM(S43+S41+S39+S37+S35+S33+S31)</f>
        <v>#DIV/0!</v>
      </c>
      <c r="T45" s="66">
        <f>SUM(T43+T41+T39+T37+T35+T33+T31)</f>
        <v>2763831</v>
      </c>
      <c r="U45" s="69"/>
      <c r="V45" s="69"/>
      <c r="W45" s="69"/>
      <c r="X45" s="7"/>
      <c r="Y45" s="7"/>
      <c r="Z45" s="7"/>
      <c r="AA45" s="7"/>
    </row>
    <row r="46" spans="1:27" s="48" customFormat="1" ht="15">
      <c r="A46" s="70" t="s">
        <v>54</v>
      </c>
      <c r="B46" s="73" t="s">
        <v>225</v>
      </c>
      <c r="C46" s="55"/>
      <c r="D46" s="137"/>
      <c r="E46" s="137"/>
      <c r="F46" s="55"/>
      <c r="G46" s="55"/>
      <c r="H46" s="61"/>
      <c r="I46" s="86">
        <f>H46/'Table I'!D$10*100</f>
        <v>0</v>
      </c>
      <c r="J46" s="61"/>
      <c r="K46" s="55"/>
      <c r="L46" s="55"/>
      <c r="M46" s="86">
        <f>L46/'Table I'!D$10*100</f>
        <v>0</v>
      </c>
      <c r="N46" s="55"/>
      <c r="O46" s="84"/>
      <c r="P46" s="55"/>
      <c r="Q46" s="55"/>
      <c r="R46" s="56"/>
      <c r="S46" s="56"/>
      <c r="T46" s="137"/>
      <c r="U46" s="57"/>
      <c r="V46" s="57"/>
      <c r="W46" s="57"/>
      <c r="X46" s="44"/>
      <c r="Y46" s="44"/>
      <c r="Z46" s="44"/>
      <c r="AA46" s="44"/>
    </row>
    <row r="47" spans="1:27" s="48" customFormat="1" ht="15">
      <c r="A47" s="74" t="s">
        <v>35</v>
      </c>
      <c r="B47" s="71" t="s">
        <v>226</v>
      </c>
      <c r="C47" s="55"/>
      <c r="D47" s="137">
        <v>0</v>
      </c>
      <c r="E47" s="137">
        <v>0</v>
      </c>
      <c r="F47" s="61"/>
      <c r="G47" s="61"/>
      <c r="H47" s="61">
        <f>E47+F47+G47</f>
        <v>0</v>
      </c>
      <c r="I47" s="86">
        <f>H47/'Table I'!D$10*100</f>
        <v>0</v>
      </c>
      <c r="J47" s="61">
        <f>G47+H47</f>
        <v>0</v>
      </c>
      <c r="K47" s="61"/>
      <c r="L47" s="61">
        <f>J47+K47</f>
        <v>0</v>
      </c>
      <c r="M47" s="86">
        <f>L47/'Table I'!D$10*100</f>
        <v>0</v>
      </c>
      <c r="N47" s="61"/>
      <c r="O47" s="84">
        <f>M47</f>
        <v>0</v>
      </c>
      <c r="P47" s="61">
        <v>0</v>
      </c>
      <c r="Q47" s="61" t="e">
        <f>P47/E47*100</f>
        <v>#DIV/0!</v>
      </c>
      <c r="R47" s="61"/>
      <c r="S47" s="61" t="e">
        <f>R47/E47*100</f>
        <v>#DIV/0!</v>
      </c>
      <c r="T47" s="137">
        <v>0</v>
      </c>
      <c r="U47" s="57"/>
      <c r="V47" s="57"/>
      <c r="W47" s="57"/>
      <c r="X47" s="44"/>
      <c r="Y47" s="44"/>
      <c r="Z47" s="44"/>
      <c r="AA47" s="44"/>
    </row>
    <row r="48" spans="1:27" s="48" customFormat="1" ht="15">
      <c r="A48" s="74"/>
      <c r="B48" s="60" t="s">
        <v>45</v>
      </c>
      <c r="C48" s="55"/>
      <c r="D48" s="61"/>
      <c r="E48" s="61"/>
      <c r="F48" s="61"/>
      <c r="G48" s="61"/>
      <c r="H48" s="61"/>
      <c r="I48" s="86">
        <f>H48/'Table I'!D$10*100</f>
        <v>0</v>
      </c>
      <c r="J48" s="61"/>
      <c r="K48" s="61"/>
      <c r="L48" s="61"/>
      <c r="M48" s="86">
        <f>L48/'Table I'!D$10*100</f>
        <v>0</v>
      </c>
      <c r="N48" s="61"/>
      <c r="O48" s="84"/>
      <c r="P48" s="61"/>
      <c r="Q48" s="61"/>
      <c r="R48" s="61"/>
      <c r="S48" s="61"/>
      <c r="T48" s="61"/>
      <c r="U48" s="57"/>
      <c r="V48" s="57"/>
      <c r="W48" s="57"/>
      <c r="X48" s="44"/>
      <c r="Y48" s="44"/>
      <c r="Z48" s="44"/>
      <c r="AA48" s="44"/>
    </row>
    <row r="49" spans="1:27" s="48" customFormat="1" ht="14.25" customHeight="1">
      <c r="A49" s="74" t="s">
        <v>36</v>
      </c>
      <c r="B49" s="71" t="s">
        <v>227</v>
      </c>
      <c r="C49" s="55"/>
      <c r="D49" s="137">
        <v>0</v>
      </c>
      <c r="E49" s="137">
        <v>0</v>
      </c>
      <c r="F49" s="61"/>
      <c r="G49" s="61"/>
      <c r="H49" s="61">
        <f>E49+F49+G49</f>
        <v>0</v>
      </c>
      <c r="I49" s="86">
        <f>H49/'Table I'!D$10*100</f>
        <v>0</v>
      </c>
      <c r="J49" s="61">
        <f>G49+H49</f>
        <v>0</v>
      </c>
      <c r="K49" s="61"/>
      <c r="L49" s="61">
        <f>J49+K49</f>
        <v>0</v>
      </c>
      <c r="M49" s="86">
        <f>L49/'Table I'!D$10*100</f>
        <v>0</v>
      </c>
      <c r="N49" s="61"/>
      <c r="O49" s="84">
        <f>M49</f>
        <v>0</v>
      </c>
      <c r="P49" s="61">
        <v>0</v>
      </c>
      <c r="Q49" s="61" t="e">
        <f>P49/E49*100</f>
        <v>#DIV/0!</v>
      </c>
      <c r="R49" s="61"/>
      <c r="S49" s="61" t="e">
        <f>R49/E49*100</f>
        <v>#DIV/0!</v>
      </c>
      <c r="T49" s="137">
        <v>0</v>
      </c>
      <c r="U49" s="57"/>
      <c r="V49" s="57"/>
      <c r="W49" s="57"/>
      <c r="X49" s="44"/>
      <c r="Y49" s="44"/>
      <c r="Z49" s="44"/>
      <c r="AA49" s="44"/>
    </row>
    <row r="50" spans="1:27" s="48" customFormat="1" ht="15">
      <c r="A50" s="74"/>
      <c r="B50" s="60" t="s">
        <v>45</v>
      </c>
      <c r="C50" s="55"/>
      <c r="D50" s="61"/>
      <c r="E50" s="61"/>
      <c r="F50" s="61"/>
      <c r="G50" s="61"/>
      <c r="H50" s="61"/>
      <c r="I50" s="86">
        <f>H50/'Table I'!D$10*100</f>
        <v>0</v>
      </c>
      <c r="J50" s="61"/>
      <c r="K50" s="61"/>
      <c r="L50" s="61"/>
      <c r="M50" s="86">
        <f>L50/'Table I'!D$10*100</f>
        <v>0</v>
      </c>
      <c r="N50" s="61"/>
      <c r="O50" s="84"/>
      <c r="P50" s="61"/>
      <c r="Q50" s="61"/>
      <c r="R50" s="61"/>
      <c r="S50" s="61"/>
      <c r="T50" s="61"/>
      <c r="U50" s="57"/>
      <c r="V50" s="57"/>
      <c r="W50" s="57"/>
      <c r="X50" s="44"/>
      <c r="Y50" s="44"/>
      <c r="Z50" s="44"/>
      <c r="AA50" s="44"/>
    </row>
    <row r="51" spans="1:27" s="48" customFormat="1" ht="14.25" customHeight="1">
      <c r="A51" s="75" t="s">
        <v>37</v>
      </c>
      <c r="B51" s="71" t="s">
        <v>228</v>
      </c>
      <c r="C51" s="55"/>
      <c r="D51" s="137">
        <v>1</v>
      </c>
      <c r="E51" s="137">
        <v>500</v>
      </c>
      <c r="F51" s="61"/>
      <c r="G51" s="61"/>
      <c r="H51" s="61">
        <f>E51+F51+G51</f>
        <v>500</v>
      </c>
      <c r="I51" s="86">
        <f>H51/'Table I'!D$10*100</f>
        <v>0.00038783392889111455</v>
      </c>
      <c r="J51" s="61">
        <f>G51+H51</f>
        <v>500</v>
      </c>
      <c r="K51" s="61"/>
      <c r="L51" s="61">
        <f>J51+K51</f>
        <v>500</v>
      </c>
      <c r="M51" s="86">
        <f>L51/'Table I'!D$10*100</f>
        <v>0.00038783392889111455</v>
      </c>
      <c r="N51" s="61"/>
      <c r="O51" s="84">
        <f>M51</f>
        <v>0.00038783392889111455</v>
      </c>
      <c r="P51" s="61">
        <v>0</v>
      </c>
      <c r="Q51" s="61">
        <f>P51/E51*100</f>
        <v>0</v>
      </c>
      <c r="R51" s="61"/>
      <c r="S51" s="61">
        <f>R51/E51*100</f>
        <v>0</v>
      </c>
      <c r="T51" s="137">
        <v>500</v>
      </c>
      <c r="U51" s="57"/>
      <c r="V51" s="57"/>
      <c r="W51" s="57"/>
      <c r="X51" s="44"/>
      <c r="Y51" s="44"/>
      <c r="Z51" s="44"/>
      <c r="AA51" s="44"/>
    </row>
    <row r="52" spans="1:27" s="48" customFormat="1" ht="15">
      <c r="A52" s="75"/>
      <c r="B52" s="71" t="s">
        <v>45</v>
      </c>
      <c r="C52" s="55"/>
      <c r="D52" s="61"/>
      <c r="E52" s="61"/>
      <c r="F52" s="61"/>
      <c r="G52" s="61"/>
      <c r="H52" s="61"/>
      <c r="I52" s="86">
        <f>H52/'Table I'!D$10*100</f>
        <v>0</v>
      </c>
      <c r="J52" s="61"/>
      <c r="K52" s="61"/>
      <c r="L52" s="61"/>
      <c r="M52" s="86">
        <f>L52/'Table I'!D$10*100</f>
        <v>0</v>
      </c>
      <c r="N52" s="61"/>
      <c r="O52" s="84"/>
      <c r="P52" s="61"/>
      <c r="Q52" s="61"/>
      <c r="R52" s="61"/>
      <c r="S52" s="61"/>
      <c r="T52" s="61"/>
      <c r="U52" s="57"/>
      <c r="V52" s="57"/>
      <c r="W52" s="57"/>
      <c r="X52" s="44"/>
      <c r="Y52" s="44"/>
      <c r="Z52" s="44"/>
      <c r="AA52" s="44"/>
    </row>
    <row r="53" spans="1:27" s="18" customFormat="1" ht="15">
      <c r="A53" s="64"/>
      <c r="B53" s="65" t="s">
        <v>55</v>
      </c>
      <c r="C53" s="66"/>
      <c r="D53" s="66">
        <f>SUM(D47:D51)</f>
        <v>1</v>
      </c>
      <c r="E53" s="66">
        <f>SUM(E47:E51)</f>
        <v>500</v>
      </c>
      <c r="F53" s="66">
        <f>SUM(F47:F51)</f>
        <v>0</v>
      </c>
      <c r="G53" s="66">
        <f>SUM(G47:G51)</f>
        <v>0</v>
      </c>
      <c r="H53" s="66">
        <f>SUM(H47:H51)</f>
        <v>500</v>
      </c>
      <c r="I53" s="86">
        <f>H53/'Table I'!D$10*100</f>
        <v>0.00038783392889111455</v>
      </c>
      <c r="J53" s="66">
        <f>SUM(J47:J51)</f>
        <v>500</v>
      </c>
      <c r="K53" s="66">
        <f aca="true" t="shared" si="2" ref="K53:T53">SUM(K47:K51)</f>
        <v>0</v>
      </c>
      <c r="L53" s="66">
        <f t="shared" si="2"/>
        <v>500</v>
      </c>
      <c r="M53" s="86">
        <f>L53/'Table I'!D$10*100</f>
        <v>0.00038783392889111455</v>
      </c>
      <c r="N53" s="66">
        <f t="shared" si="2"/>
        <v>0</v>
      </c>
      <c r="O53" s="81">
        <f t="shared" si="2"/>
        <v>0.00038783392889111455</v>
      </c>
      <c r="P53" s="66">
        <v>0</v>
      </c>
      <c r="Q53" s="66" t="e">
        <f t="shared" si="2"/>
        <v>#DIV/0!</v>
      </c>
      <c r="R53" s="66"/>
      <c r="S53" s="66" t="e">
        <f t="shared" si="2"/>
        <v>#DIV/0!</v>
      </c>
      <c r="T53" s="66">
        <f t="shared" si="2"/>
        <v>500</v>
      </c>
      <c r="U53" s="69"/>
      <c r="V53" s="69"/>
      <c r="W53" s="69"/>
      <c r="X53" s="7"/>
      <c r="Y53" s="7"/>
      <c r="Z53" s="7"/>
      <c r="AA53" s="7"/>
    </row>
    <row r="54" spans="1:27" ht="15">
      <c r="A54" s="70" t="s">
        <v>229</v>
      </c>
      <c r="B54" s="59" t="s">
        <v>33</v>
      </c>
      <c r="C54" s="55"/>
      <c r="D54" s="55"/>
      <c r="E54" s="55"/>
      <c r="F54" s="55"/>
      <c r="G54" s="55"/>
      <c r="H54" s="55"/>
      <c r="I54" s="86">
        <f>H54/'Table I'!D$10*100</f>
        <v>0</v>
      </c>
      <c r="J54" s="55"/>
      <c r="K54" s="55"/>
      <c r="L54" s="55"/>
      <c r="M54" s="86">
        <f>L54/'Table I'!D$10*100</f>
        <v>0</v>
      </c>
      <c r="N54" s="55"/>
      <c r="O54" s="84"/>
      <c r="P54" s="55"/>
      <c r="Q54" s="55"/>
      <c r="R54" s="56"/>
      <c r="S54" s="56"/>
      <c r="T54" s="55"/>
      <c r="U54" s="57"/>
      <c r="V54" s="57"/>
      <c r="W54" s="57"/>
      <c r="X54" s="44"/>
      <c r="Y54" s="44"/>
      <c r="Z54" s="44"/>
      <c r="AA54" s="44"/>
    </row>
    <row r="55" spans="1:27" ht="15">
      <c r="A55" s="58" t="s">
        <v>35</v>
      </c>
      <c r="B55" s="60" t="s">
        <v>230</v>
      </c>
      <c r="C55" s="55"/>
      <c r="D55" s="55"/>
      <c r="E55" s="55"/>
      <c r="F55" s="55"/>
      <c r="G55" s="55"/>
      <c r="H55" s="61"/>
      <c r="I55" s="86">
        <f>H55/'Table I'!D$10*100</f>
        <v>0</v>
      </c>
      <c r="J55" s="61"/>
      <c r="K55" s="55"/>
      <c r="L55" s="61">
        <f>J55+K55</f>
        <v>0</v>
      </c>
      <c r="M55" s="86">
        <f>L55/'Table I'!D$10*100</f>
        <v>0</v>
      </c>
      <c r="N55" s="55"/>
      <c r="O55" s="84">
        <f>M55</f>
        <v>0</v>
      </c>
      <c r="P55" s="55">
        <v>0</v>
      </c>
      <c r="Q55" s="61" t="e">
        <f>P55/E55*100</f>
        <v>#DIV/0!</v>
      </c>
      <c r="R55" s="56"/>
      <c r="S55" s="61" t="e">
        <f>R55/E55*100</f>
        <v>#DIV/0!</v>
      </c>
      <c r="T55" s="55">
        <v>0</v>
      </c>
      <c r="U55" s="57"/>
      <c r="V55" s="57"/>
      <c r="W55" s="57"/>
      <c r="X55" s="44"/>
      <c r="Y55" s="44"/>
      <c r="Z55" s="44"/>
      <c r="AA55" s="44"/>
    </row>
    <row r="56" spans="1:27" ht="15">
      <c r="A56" s="58"/>
      <c r="B56" s="60" t="s">
        <v>45</v>
      </c>
      <c r="C56" s="55"/>
      <c r="D56" s="55"/>
      <c r="E56" s="55"/>
      <c r="F56" s="55"/>
      <c r="G56" s="55"/>
      <c r="H56" s="55"/>
      <c r="I56" s="86">
        <f>H56/'Table I'!D$10*100</f>
        <v>0</v>
      </c>
      <c r="J56" s="55"/>
      <c r="K56" s="55"/>
      <c r="L56" s="55"/>
      <c r="M56" s="86">
        <f>L56/'Table I'!D$10*100</f>
        <v>0</v>
      </c>
      <c r="N56" s="55"/>
      <c r="O56" s="84"/>
      <c r="P56" s="55"/>
      <c r="Q56" s="55"/>
      <c r="R56" s="63"/>
      <c r="S56" s="63"/>
      <c r="T56" s="55"/>
      <c r="U56" s="57"/>
      <c r="V56" s="57"/>
      <c r="W56" s="57"/>
      <c r="X56" s="44"/>
      <c r="Y56" s="44"/>
      <c r="Z56" s="44"/>
      <c r="AA56" s="44"/>
    </row>
    <row r="57" spans="1:27" s="136" customFormat="1" ht="45">
      <c r="A57" s="129" t="s">
        <v>36</v>
      </c>
      <c r="B57" s="62" t="s">
        <v>231</v>
      </c>
      <c r="C57" s="130"/>
      <c r="D57" s="114">
        <v>1</v>
      </c>
      <c r="E57" s="114">
        <v>1000</v>
      </c>
      <c r="F57" s="130"/>
      <c r="G57" s="130"/>
      <c r="H57" s="131">
        <f>E57+F57+G57</f>
        <v>1000</v>
      </c>
      <c r="I57" s="103">
        <f>H57/'Table I'!D$10*100</f>
        <v>0.0007756678577822291</v>
      </c>
      <c r="J57" s="131">
        <f>G57+H57</f>
        <v>1000</v>
      </c>
      <c r="K57" s="130"/>
      <c r="L57" s="131">
        <f>J57+K57</f>
        <v>1000</v>
      </c>
      <c r="M57" s="103">
        <f>L57/'Table I'!D$10*100</f>
        <v>0.0007756678577822291</v>
      </c>
      <c r="N57" s="130"/>
      <c r="O57" s="132">
        <f>M57</f>
        <v>0.0007756678577822291</v>
      </c>
      <c r="P57" s="130">
        <v>0</v>
      </c>
      <c r="Q57" s="131">
        <f>P57/E57*100</f>
        <v>0</v>
      </c>
      <c r="R57" s="133"/>
      <c r="S57" s="131">
        <f>R57/E57*100</f>
        <v>0</v>
      </c>
      <c r="T57" s="130">
        <v>1000</v>
      </c>
      <c r="U57" s="134"/>
      <c r="V57" s="134"/>
      <c r="W57" s="134"/>
      <c r="X57" s="135"/>
      <c r="Y57" s="135"/>
      <c r="Z57" s="135"/>
      <c r="AA57" s="135"/>
    </row>
    <row r="58" spans="1:27" ht="15">
      <c r="A58" s="58"/>
      <c r="B58" s="60" t="s">
        <v>45</v>
      </c>
      <c r="C58" s="55"/>
      <c r="D58" s="55"/>
      <c r="E58" s="55"/>
      <c r="F58" s="55"/>
      <c r="G58" s="55"/>
      <c r="H58" s="61"/>
      <c r="I58" s="86">
        <f>H58/'Table I'!D$10*100</f>
        <v>0</v>
      </c>
      <c r="J58" s="61"/>
      <c r="K58" s="55"/>
      <c r="L58" s="55"/>
      <c r="M58" s="86">
        <f>L58/'Table I'!D$10*100</f>
        <v>0</v>
      </c>
      <c r="N58" s="55"/>
      <c r="O58" s="84"/>
      <c r="P58" s="55"/>
      <c r="Q58" s="55"/>
      <c r="R58" s="63"/>
      <c r="S58" s="63"/>
      <c r="T58" s="55"/>
      <c r="U58" s="57"/>
      <c r="V58" s="57"/>
      <c r="W58" s="57"/>
      <c r="X58" s="44"/>
      <c r="Y58" s="44"/>
      <c r="Z58" s="44"/>
      <c r="AA58" s="44"/>
    </row>
    <row r="59" spans="1:27" ht="15">
      <c r="A59" s="58" t="s">
        <v>37</v>
      </c>
      <c r="B59" s="60" t="s">
        <v>232</v>
      </c>
      <c r="C59" s="55"/>
      <c r="D59" s="137">
        <v>0</v>
      </c>
      <c r="E59" s="137">
        <v>0</v>
      </c>
      <c r="F59" s="61"/>
      <c r="G59" s="61"/>
      <c r="H59" s="61">
        <f>E59+F59+G59</f>
        <v>0</v>
      </c>
      <c r="I59" s="86">
        <f>H59/'Table I'!D$10*100</f>
        <v>0</v>
      </c>
      <c r="J59" s="61">
        <f>G59+H59</f>
        <v>0</v>
      </c>
      <c r="K59" s="61"/>
      <c r="L59" s="61">
        <f>J59+K59</f>
        <v>0</v>
      </c>
      <c r="M59" s="86">
        <f>L59/'Table I'!D$10*100</f>
        <v>0</v>
      </c>
      <c r="N59" s="61"/>
      <c r="O59" s="84">
        <f>M59</f>
        <v>0</v>
      </c>
      <c r="P59" s="61">
        <v>0</v>
      </c>
      <c r="Q59" s="61" t="e">
        <f>P59/E59*100</f>
        <v>#DIV/0!</v>
      </c>
      <c r="R59" s="61"/>
      <c r="S59" s="61" t="e">
        <f>R59/E59*100</f>
        <v>#DIV/0!</v>
      </c>
      <c r="T59" s="137">
        <v>0</v>
      </c>
      <c r="U59" s="57"/>
      <c r="V59" s="57"/>
      <c r="W59" s="57"/>
      <c r="X59" s="44"/>
      <c r="Y59" s="44"/>
      <c r="Z59" s="44"/>
      <c r="AA59" s="44"/>
    </row>
    <row r="60" spans="1:27" ht="15">
      <c r="A60" s="58"/>
      <c r="B60" s="60" t="s">
        <v>45</v>
      </c>
      <c r="C60" s="55"/>
      <c r="D60" s="55"/>
      <c r="E60" s="55"/>
      <c r="F60" s="55"/>
      <c r="G60" s="55"/>
      <c r="H60" s="61"/>
      <c r="I60" s="86">
        <f>H60/'Table I'!D$10*100</f>
        <v>0</v>
      </c>
      <c r="J60" s="61"/>
      <c r="K60" s="55"/>
      <c r="L60" s="55"/>
      <c r="M60" s="86">
        <f>L60/'Table I'!D$10*100</f>
        <v>0</v>
      </c>
      <c r="N60" s="55"/>
      <c r="O60" s="84"/>
      <c r="P60" s="55"/>
      <c r="Q60" s="55"/>
      <c r="R60" s="63"/>
      <c r="S60" s="63"/>
      <c r="T60" s="55"/>
      <c r="U60" s="57"/>
      <c r="V60" s="57"/>
      <c r="W60" s="57"/>
      <c r="X60" s="44"/>
      <c r="Y60" s="44"/>
      <c r="Z60" s="44"/>
      <c r="AA60" s="44"/>
    </row>
    <row r="61" spans="1:27" ht="60">
      <c r="A61" s="58" t="s">
        <v>38</v>
      </c>
      <c r="B61" s="60" t="s">
        <v>233</v>
      </c>
      <c r="C61" s="55"/>
      <c r="D61" s="137">
        <v>0</v>
      </c>
      <c r="E61" s="137">
        <v>0</v>
      </c>
      <c r="F61" s="61"/>
      <c r="G61" s="61"/>
      <c r="H61" s="61">
        <f>E61+F61+G61</f>
        <v>0</v>
      </c>
      <c r="I61" s="86">
        <f>H61/'Table I'!D$10*100</f>
        <v>0</v>
      </c>
      <c r="J61" s="61">
        <f>G61+H61</f>
        <v>0</v>
      </c>
      <c r="K61" s="61"/>
      <c r="L61" s="61">
        <f>J61+K61</f>
        <v>0</v>
      </c>
      <c r="M61" s="86">
        <f>L61/'Table I'!D$10*100</f>
        <v>0</v>
      </c>
      <c r="N61" s="61"/>
      <c r="O61" s="84">
        <f>M61</f>
        <v>0</v>
      </c>
      <c r="P61" s="61">
        <v>0</v>
      </c>
      <c r="Q61" s="61" t="e">
        <f>P61/E61*100</f>
        <v>#DIV/0!</v>
      </c>
      <c r="R61" s="61"/>
      <c r="S61" s="61" t="e">
        <f>R61/E61*100</f>
        <v>#DIV/0!</v>
      </c>
      <c r="T61" s="137">
        <v>0</v>
      </c>
      <c r="U61" s="57"/>
      <c r="V61" s="57"/>
      <c r="W61" s="57"/>
      <c r="X61" s="44"/>
      <c r="Y61" s="44"/>
      <c r="Z61" s="44"/>
      <c r="AA61" s="44"/>
    </row>
    <row r="62" spans="1:27" ht="15">
      <c r="A62" s="58"/>
      <c r="B62" s="60" t="s">
        <v>45</v>
      </c>
      <c r="C62" s="55"/>
      <c r="D62" s="55"/>
      <c r="E62" s="55"/>
      <c r="F62" s="55"/>
      <c r="G62" s="55"/>
      <c r="H62" s="61"/>
      <c r="I62" s="86">
        <f>H62/'Table I'!D$10*100</f>
        <v>0</v>
      </c>
      <c r="J62" s="61"/>
      <c r="K62" s="55"/>
      <c r="L62" s="55"/>
      <c r="M62" s="86">
        <f>L62/'Table I'!D$10*100</f>
        <v>0</v>
      </c>
      <c r="N62" s="55"/>
      <c r="O62" s="84"/>
      <c r="P62" s="55"/>
      <c r="Q62" s="55"/>
      <c r="R62" s="63"/>
      <c r="S62" s="63"/>
      <c r="T62" s="55"/>
      <c r="U62" s="57"/>
      <c r="V62" s="57"/>
      <c r="W62" s="57"/>
      <c r="X62" s="44"/>
      <c r="Y62" s="44"/>
      <c r="Z62" s="44"/>
      <c r="AA62" s="44"/>
    </row>
    <row r="63" spans="1:27" ht="60">
      <c r="A63" s="58" t="s">
        <v>39</v>
      </c>
      <c r="B63" s="60" t="s">
        <v>234</v>
      </c>
      <c r="C63" s="55"/>
      <c r="D63" s="137">
        <v>0</v>
      </c>
      <c r="E63" s="137">
        <v>0</v>
      </c>
      <c r="F63" s="61"/>
      <c r="G63" s="61"/>
      <c r="H63" s="61">
        <f>E63+F63+G63</f>
        <v>0</v>
      </c>
      <c r="I63" s="86">
        <f>H63/'Table I'!D$10*100</f>
        <v>0</v>
      </c>
      <c r="J63" s="61">
        <f>G63+H63</f>
        <v>0</v>
      </c>
      <c r="K63" s="61"/>
      <c r="L63" s="61">
        <f>J63+K63</f>
        <v>0</v>
      </c>
      <c r="M63" s="86">
        <f>L63/'Table I'!D$10*100</f>
        <v>0</v>
      </c>
      <c r="N63" s="61"/>
      <c r="O63" s="84">
        <f>M63</f>
        <v>0</v>
      </c>
      <c r="P63" s="61">
        <v>0</v>
      </c>
      <c r="Q63" s="61" t="e">
        <f>P63/E63*100</f>
        <v>#DIV/0!</v>
      </c>
      <c r="R63" s="61"/>
      <c r="S63" s="61" t="e">
        <f>R63/E63*100</f>
        <v>#DIV/0!</v>
      </c>
      <c r="T63" s="137">
        <v>0</v>
      </c>
      <c r="U63" s="57"/>
      <c r="V63" s="57"/>
      <c r="W63" s="57"/>
      <c r="X63" s="44"/>
      <c r="Y63" s="44"/>
      <c r="Z63" s="44"/>
      <c r="AA63" s="44"/>
    </row>
    <row r="64" spans="1:27" ht="15">
      <c r="A64" s="58"/>
      <c r="B64" s="60" t="s">
        <v>45</v>
      </c>
      <c r="C64" s="55"/>
      <c r="D64" s="55"/>
      <c r="E64" s="55"/>
      <c r="F64" s="55"/>
      <c r="G64" s="55"/>
      <c r="H64" s="61"/>
      <c r="I64" s="86">
        <f>H64/'Table I'!D$10*100</f>
        <v>0</v>
      </c>
      <c r="J64" s="61"/>
      <c r="K64" s="55"/>
      <c r="L64" s="55"/>
      <c r="M64" s="86">
        <f>L64/'Table I'!D$10*100</f>
        <v>0</v>
      </c>
      <c r="N64" s="55"/>
      <c r="O64" s="84"/>
      <c r="P64" s="55"/>
      <c r="Q64" s="55"/>
      <c r="R64" s="63"/>
      <c r="S64" s="63"/>
      <c r="T64" s="55"/>
      <c r="U64" s="57"/>
      <c r="V64" s="57"/>
      <c r="W64" s="57"/>
      <c r="X64" s="44"/>
      <c r="Y64" s="44"/>
      <c r="Z64" s="44"/>
      <c r="AA64" s="44"/>
    </row>
    <row r="65" spans="1:27" ht="30">
      <c r="A65" s="58" t="s">
        <v>41</v>
      </c>
      <c r="B65" s="60" t="s">
        <v>235</v>
      </c>
      <c r="C65" s="55"/>
      <c r="D65" s="142">
        <v>1</v>
      </c>
      <c r="E65" s="142">
        <v>1967414</v>
      </c>
      <c r="F65" s="55"/>
      <c r="G65" s="55"/>
      <c r="H65" s="61">
        <f>E65+F65+G65</f>
        <v>1967414</v>
      </c>
      <c r="I65" s="86">
        <f>H65/'Table I'!D$10*100</f>
        <v>1.5260598027507666</v>
      </c>
      <c r="J65" s="61">
        <f>G65+H65</f>
        <v>1967414</v>
      </c>
      <c r="K65" s="55"/>
      <c r="L65" s="61">
        <f>J65+K65</f>
        <v>1967414</v>
      </c>
      <c r="M65" s="86">
        <f>L65/'Table I'!D$10*100</f>
        <v>1.5260598027507666</v>
      </c>
      <c r="N65" s="55"/>
      <c r="O65" s="84">
        <f>M65</f>
        <v>1.5260598027507666</v>
      </c>
      <c r="P65" s="55">
        <v>0</v>
      </c>
      <c r="Q65" s="61">
        <f>P65/E65*100</f>
        <v>0</v>
      </c>
      <c r="R65" s="63"/>
      <c r="S65" s="61">
        <f>R65/E65*100</f>
        <v>0</v>
      </c>
      <c r="T65" s="142">
        <v>1967414</v>
      </c>
      <c r="U65" s="57"/>
      <c r="V65" s="57"/>
      <c r="W65" s="57"/>
      <c r="X65" s="44"/>
      <c r="Y65" s="44"/>
      <c r="Z65" s="44"/>
      <c r="AA65" s="44"/>
    </row>
    <row r="66" spans="1:27" ht="15">
      <c r="A66" s="58"/>
      <c r="B66" s="60" t="s">
        <v>45</v>
      </c>
      <c r="C66" s="55"/>
      <c r="D66" s="55"/>
      <c r="E66" s="55"/>
      <c r="F66" s="55"/>
      <c r="G66" s="55"/>
      <c r="H66" s="61"/>
      <c r="I66" s="86">
        <f>H66/'Table I'!D$10*100</f>
        <v>0</v>
      </c>
      <c r="J66" s="61"/>
      <c r="K66" s="55"/>
      <c r="L66" s="55"/>
      <c r="M66" s="86">
        <f>L66/'Table I'!D$10*100</f>
        <v>0</v>
      </c>
      <c r="N66" s="55"/>
      <c r="O66" s="84"/>
      <c r="P66" s="55"/>
      <c r="Q66" s="55"/>
      <c r="R66" s="63"/>
      <c r="S66" s="63"/>
      <c r="T66" s="55"/>
      <c r="U66" s="57"/>
      <c r="V66" s="57"/>
      <c r="W66" s="57"/>
      <c r="X66" s="44"/>
      <c r="Y66" s="44"/>
      <c r="Z66" s="44"/>
      <c r="AA66" s="44"/>
    </row>
    <row r="67" spans="1:27" ht="30">
      <c r="A67" s="58" t="s">
        <v>42</v>
      </c>
      <c r="B67" s="60" t="s">
        <v>236</v>
      </c>
      <c r="C67" s="55"/>
      <c r="D67" s="142">
        <v>39321</v>
      </c>
      <c r="E67" s="142">
        <v>33955419</v>
      </c>
      <c r="F67" s="61"/>
      <c r="G67" s="61"/>
      <c r="H67" s="61">
        <f>E67+F67+G67</f>
        <v>33955419</v>
      </c>
      <c r="I67" s="86">
        <f>H67/'Table I'!D$10*100</f>
        <v>26.338127115827998</v>
      </c>
      <c r="J67" s="61">
        <f>G67+H67</f>
        <v>33955419</v>
      </c>
      <c r="K67" s="61"/>
      <c r="L67" s="61">
        <f>J67+K67</f>
        <v>33955419</v>
      </c>
      <c r="M67" s="86">
        <f>L67/'Table I'!D$10*100</f>
        <v>26.338127115827998</v>
      </c>
      <c r="N67" s="61"/>
      <c r="O67" s="84">
        <f>M67</f>
        <v>26.338127115827998</v>
      </c>
      <c r="P67" s="61">
        <v>0</v>
      </c>
      <c r="Q67" s="61">
        <f>P67/E67*100</f>
        <v>0</v>
      </c>
      <c r="R67" s="61"/>
      <c r="S67" s="61">
        <f>R67/E67*100</f>
        <v>0</v>
      </c>
      <c r="T67" s="142">
        <v>31666010</v>
      </c>
      <c r="U67" s="57"/>
      <c r="V67" s="57"/>
      <c r="W67" s="57"/>
      <c r="X67" s="44"/>
      <c r="Y67" s="44"/>
      <c r="Z67" s="44"/>
      <c r="AA67" s="44"/>
    </row>
    <row r="68" spans="1:27" ht="15">
      <c r="A68" s="58"/>
      <c r="B68" s="60" t="s">
        <v>45</v>
      </c>
      <c r="C68" s="55"/>
      <c r="D68" s="137"/>
      <c r="E68" s="137"/>
      <c r="F68" s="61"/>
      <c r="G68" s="61"/>
      <c r="H68" s="61"/>
      <c r="I68" s="86">
        <f>H68/'Table I'!D$10*100</f>
        <v>0</v>
      </c>
      <c r="J68" s="61"/>
      <c r="K68" s="61"/>
      <c r="L68" s="61"/>
      <c r="M68" s="86">
        <f>L68/'Table I'!D$10*100</f>
        <v>0</v>
      </c>
      <c r="N68" s="61"/>
      <c r="O68" s="84"/>
      <c r="P68" s="61"/>
      <c r="Q68" s="61"/>
      <c r="R68" s="61"/>
      <c r="S68" s="61"/>
      <c r="T68" s="137"/>
      <c r="U68" s="57"/>
      <c r="V68" s="57"/>
      <c r="W68" s="57"/>
      <c r="X68" s="44"/>
      <c r="Y68" s="44"/>
      <c r="Z68" s="44"/>
      <c r="AA68" s="44"/>
    </row>
    <row r="69" spans="1:27" ht="30">
      <c r="A69" s="58" t="s">
        <v>43</v>
      </c>
      <c r="B69" s="60" t="s">
        <v>237</v>
      </c>
      <c r="C69" s="55"/>
      <c r="D69" s="142">
        <v>36</v>
      </c>
      <c r="E69" s="142">
        <v>24037286</v>
      </c>
      <c r="F69" s="61"/>
      <c r="G69" s="61"/>
      <c r="H69" s="61">
        <f>E69+F69+G69</f>
        <v>24037286</v>
      </c>
      <c r="I69" s="86">
        <f>H69/'Table I'!D$10*100</f>
        <v>18.644950138518766</v>
      </c>
      <c r="J69" s="61">
        <f>G69+H69</f>
        <v>24037286</v>
      </c>
      <c r="K69" s="61"/>
      <c r="L69" s="61">
        <f>J69+K69</f>
        <v>24037286</v>
      </c>
      <c r="M69" s="86">
        <f>L69/'Table I'!D$10*100</f>
        <v>18.644950138518766</v>
      </c>
      <c r="N69" s="61"/>
      <c r="O69" s="84">
        <f>M69</f>
        <v>18.644950138518766</v>
      </c>
      <c r="P69" s="61">
        <v>0</v>
      </c>
      <c r="Q69" s="61">
        <f>P69/E69*100</f>
        <v>0</v>
      </c>
      <c r="R69" s="61"/>
      <c r="S69" s="61">
        <f>R69/E69*100</f>
        <v>0</v>
      </c>
      <c r="T69" s="142">
        <v>23829886</v>
      </c>
      <c r="U69" s="57"/>
      <c r="V69" s="57"/>
      <c r="W69" s="57"/>
      <c r="X69" s="44"/>
      <c r="Y69" s="44"/>
      <c r="Z69" s="44"/>
      <c r="AA69" s="44"/>
    </row>
    <row r="70" spans="1:27" ht="15">
      <c r="A70" s="58"/>
      <c r="B70" s="60" t="s">
        <v>45</v>
      </c>
      <c r="C70" s="55"/>
      <c r="D70" s="55"/>
      <c r="E70" s="55"/>
      <c r="F70" s="60"/>
      <c r="G70" s="55"/>
      <c r="H70" s="61"/>
      <c r="I70" s="86">
        <f>H70/'Table I'!D$10*100</f>
        <v>0</v>
      </c>
      <c r="J70" s="61"/>
      <c r="K70" s="55"/>
      <c r="L70" s="55"/>
      <c r="M70" s="86">
        <f>L70/'Table I'!D$10*100</f>
        <v>0</v>
      </c>
      <c r="N70" s="55"/>
      <c r="O70" s="84"/>
      <c r="P70" s="55"/>
      <c r="Q70" s="55"/>
      <c r="R70" s="56"/>
      <c r="S70" s="56"/>
      <c r="T70" s="55"/>
      <c r="U70" s="57"/>
      <c r="V70" s="57"/>
      <c r="W70" s="57"/>
      <c r="X70" s="44"/>
      <c r="Y70" s="44"/>
      <c r="Z70" s="44"/>
      <c r="AA70" s="44"/>
    </row>
    <row r="71" spans="1:27" ht="15">
      <c r="A71" s="58" t="s">
        <v>44</v>
      </c>
      <c r="B71" s="60" t="s">
        <v>238</v>
      </c>
      <c r="C71" s="55"/>
      <c r="D71" s="142">
        <v>507</v>
      </c>
      <c r="E71" s="142">
        <v>2388150</v>
      </c>
      <c r="F71" s="60"/>
      <c r="G71" s="55"/>
      <c r="H71" s="61">
        <f>E71+F71+G71</f>
        <v>2388150</v>
      </c>
      <c r="I71" s="86">
        <f>H71/'Table I'!D$10*100</f>
        <v>1.8524111945626303</v>
      </c>
      <c r="J71" s="61">
        <f>G71+H71</f>
        <v>2388150</v>
      </c>
      <c r="K71" s="55"/>
      <c r="L71" s="61">
        <f>J71+K71</f>
        <v>2388150</v>
      </c>
      <c r="M71" s="86">
        <f>L71/'Table I'!D$10*100</f>
        <v>1.8524111945626303</v>
      </c>
      <c r="N71" s="55"/>
      <c r="O71" s="84">
        <f>M71</f>
        <v>1.8524111945626303</v>
      </c>
      <c r="P71" s="55">
        <v>0</v>
      </c>
      <c r="Q71" s="61">
        <f>P71/E71*100</f>
        <v>0</v>
      </c>
      <c r="R71" s="63"/>
      <c r="S71" s="61">
        <f>R71/E71*100</f>
        <v>0</v>
      </c>
      <c r="T71" s="142">
        <v>2376079</v>
      </c>
      <c r="U71" s="57"/>
      <c r="V71" s="57"/>
      <c r="W71" s="57"/>
      <c r="X71" s="44"/>
      <c r="Y71" s="44"/>
      <c r="Z71" s="44"/>
      <c r="AA71" s="44"/>
    </row>
    <row r="72" spans="1:27" ht="15">
      <c r="A72" s="58"/>
      <c r="B72" s="60" t="s">
        <v>45</v>
      </c>
      <c r="C72" s="55"/>
      <c r="D72" s="55"/>
      <c r="E72" s="55"/>
      <c r="F72" s="60"/>
      <c r="G72" s="55"/>
      <c r="H72" s="61"/>
      <c r="I72" s="86">
        <f>H72/'Table I'!D$10*100</f>
        <v>0</v>
      </c>
      <c r="J72" s="61"/>
      <c r="K72" s="55"/>
      <c r="L72" s="55"/>
      <c r="M72" s="86">
        <f>L72/'Table I'!D$10*100</f>
        <v>0</v>
      </c>
      <c r="N72" s="55"/>
      <c r="O72" s="84"/>
      <c r="P72" s="55"/>
      <c r="Q72" s="55"/>
      <c r="R72" s="63"/>
      <c r="S72" s="63"/>
      <c r="T72" s="55"/>
      <c r="U72" s="57"/>
      <c r="V72" s="57"/>
      <c r="W72" s="57"/>
      <c r="X72" s="44"/>
      <c r="Y72" s="44"/>
      <c r="Z72" s="44"/>
      <c r="AA72" s="44"/>
    </row>
    <row r="73" spans="1:27" ht="15">
      <c r="A73" s="58" t="s">
        <v>214</v>
      </c>
      <c r="B73" s="60" t="s">
        <v>239</v>
      </c>
      <c r="C73" s="55"/>
      <c r="D73" s="137">
        <v>0</v>
      </c>
      <c r="E73" s="137">
        <v>0</v>
      </c>
      <c r="F73" s="61"/>
      <c r="G73" s="61"/>
      <c r="H73" s="61">
        <f>E73+F73+G73</f>
        <v>0</v>
      </c>
      <c r="I73" s="86">
        <f>H73/'Table I'!D$10*100</f>
        <v>0</v>
      </c>
      <c r="J73" s="61">
        <f>G73+H73</f>
        <v>0</v>
      </c>
      <c r="K73" s="61"/>
      <c r="L73" s="61">
        <f>J73+K73</f>
        <v>0</v>
      </c>
      <c r="M73" s="86">
        <f>L73/'Table I'!D$10*100</f>
        <v>0</v>
      </c>
      <c r="N73" s="61"/>
      <c r="O73" s="84">
        <f>M73</f>
        <v>0</v>
      </c>
      <c r="P73" s="61">
        <v>0</v>
      </c>
      <c r="Q73" s="61" t="e">
        <f>P73/E73*100</f>
        <v>#DIV/0!</v>
      </c>
      <c r="R73" s="61"/>
      <c r="S73" s="61" t="e">
        <f>R73/E73*100</f>
        <v>#DIV/0!</v>
      </c>
      <c r="T73" s="137">
        <v>0</v>
      </c>
      <c r="U73" s="57"/>
      <c r="V73" s="57"/>
      <c r="W73" s="57"/>
      <c r="X73" s="44"/>
      <c r="Y73" s="44"/>
      <c r="Z73" s="44"/>
      <c r="AA73" s="44"/>
    </row>
    <row r="74" spans="1:27" ht="15">
      <c r="A74" s="58"/>
      <c r="B74" s="60" t="s">
        <v>45</v>
      </c>
      <c r="C74" s="55"/>
      <c r="D74" s="55"/>
      <c r="E74" s="55"/>
      <c r="F74" s="60"/>
      <c r="G74" s="55"/>
      <c r="H74" s="61"/>
      <c r="I74" s="86">
        <f>H74/'Table I'!D$10*100</f>
        <v>0</v>
      </c>
      <c r="J74" s="61"/>
      <c r="K74" s="55"/>
      <c r="L74" s="55"/>
      <c r="M74" s="86">
        <f>L74/'Table I'!D$10*100</f>
        <v>0</v>
      </c>
      <c r="N74" s="55"/>
      <c r="O74" s="84"/>
      <c r="P74" s="55"/>
      <c r="Q74" s="55"/>
      <c r="R74" s="63"/>
      <c r="S74" s="63"/>
      <c r="T74" s="55"/>
      <c r="U74" s="57"/>
      <c r="V74" s="57"/>
      <c r="W74" s="57"/>
      <c r="X74" s="44"/>
      <c r="Y74" s="44"/>
      <c r="Z74" s="44"/>
      <c r="AA74" s="44"/>
    </row>
    <row r="75" spans="1:27" ht="15">
      <c r="A75" s="58" t="s">
        <v>216</v>
      </c>
      <c r="B75" s="60" t="s">
        <v>240</v>
      </c>
      <c r="C75" s="55"/>
      <c r="D75" s="137">
        <v>0</v>
      </c>
      <c r="E75" s="137">
        <v>0</v>
      </c>
      <c r="F75" s="61"/>
      <c r="G75" s="61"/>
      <c r="H75" s="61">
        <f>E75+F75+G75</f>
        <v>0</v>
      </c>
      <c r="I75" s="86">
        <f>H75/'Table I'!D$10*100</f>
        <v>0</v>
      </c>
      <c r="J75" s="61">
        <f>G75+H75</f>
        <v>0</v>
      </c>
      <c r="K75" s="61"/>
      <c r="L75" s="61">
        <f>J75+K75</f>
        <v>0</v>
      </c>
      <c r="M75" s="86">
        <f>L75/'Table I'!D$10*100</f>
        <v>0</v>
      </c>
      <c r="N75" s="61"/>
      <c r="O75" s="84">
        <f>M75</f>
        <v>0</v>
      </c>
      <c r="P75" s="61">
        <v>0</v>
      </c>
      <c r="Q75" s="61" t="e">
        <f>P75/E75*100</f>
        <v>#DIV/0!</v>
      </c>
      <c r="R75" s="61"/>
      <c r="S75" s="61" t="e">
        <f>R75/E75*100</f>
        <v>#DIV/0!</v>
      </c>
      <c r="T75" s="137">
        <v>0</v>
      </c>
      <c r="U75" s="57"/>
      <c r="V75" s="57"/>
      <c r="W75" s="57"/>
      <c r="X75" s="44"/>
      <c r="Y75" s="44"/>
      <c r="Z75" s="44"/>
      <c r="AA75" s="44"/>
    </row>
    <row r="76" spans="1:27" ht="15">
      <c r="A76" s="58"/>
      <c r="B76" s="60" t="s">
        <v>45</v>
      </c>
      <c r="C76" s="55"/>
      <c r="D76" s="55"/>
      <c r="E76" s="55"/>
      <c r="F76" s="60"/>
      <c r="G76" s="55"/>
      <c r="H76" s="61"/>
      <c r="I76" s="86">
        <f>H76/'Table I'!D$10*100</f>
        <v>0</v>
      </c>
      <c r="J76" s="61"/>
      <c r="K76" s="55"/>
      <c r="L76" s="55"/>
      <c r="M76" s="86">
        <f>L76/'Table I'!D$10*100</f>
        <v>0</v>
      </c>
      <c r="N76" s="55"/>
      <c r="O76" s="84"/>
      <c r="P76" s="55"/>
      <c r="Q76" s="55"/>
      <c r="R76" s="63"/>
      <c r="S76" s="63"/>
      <c r="T76" s="55"/>
      <c r="U76" s="57"/>
      <c r="V76" s="57"/>
      <c r="W76" s="57"/>
      <c r="X76" s="44"/>
      <c r="Y76" s="44"/>
      <c r="Z76" s="44"/>
      <c r="AA76" s="44"/>
    </row>
    <row r="77" spans="1:27" ht="15">
      <c r="A77" s="58" t="s">
        <v>241</v>
      </c>
      <c r="B77" s="60" t="s">
        <v>242</v>
      </c>
      <c r="C77" s="55"/>
      <c r="D77" s="142">
        <v>197</v>
      </c>
      <c r="E77" s="142">
        <v>4155275</v>
      </c>
      <c r="F77" s="60"/>
      <c r="G77" s="55"/>
      <c r="H77" s="61">
        <f>E77+F77+G77</f>
        <v>4155275</v>
      </c>
      <c r="I77" s="86">
        <f>H77/'Table I'!D$10*100</f>
        <v>3.2231132577460517</v>
      </c>
      <c r="J77" s="61">
        <f>G77+H77</f>
        <v>4155275</v>
      </c>
      <c r="K77" s="55"/>
      <c r="L77" s="61">
        <f>J77+K77</f>
        <v>4155275</v>
      </c>
      <c r="M77" s="86">
        <f>L77/'Table I'!D$10*100</f>
        <v>3.2231132577460517</v>
      </c>
      <c r="N77" s="55"/>
      <c r="O77" s="84">
        <f>M77</f>
        <v>3.2231132577460517</v>
      </c>
      <c r="P77" s="55">
        <v>0</v>
      </c>
      <c r="Q77" s="61">
        <f>P77/E77*100</f>
        <v>0</v>
      </c>
      <c r="R77" s="63"/>
      <c r="S77" s="61">
        <f>R77/E77*100</f>
        <v>0</v>
      </c>
      <c r="T77" s="142">
        <v>4119225</v>
      </c>
      <c r="U77" s="57"/>
      <c r="V77" s="57"/>
      <c r="W77" s="57"/>
      <c r="X77" s="44"/>
      <c r="Y77" s="44"/>
      <c r="Z77" s="44"/>
      <c r="AA77" s="44"/>
    </row>
    <row r="78" spans="1:27" ht="15">
      <c r="A78" s="58"/>
      <c r="B78" s="60" t="s">
        <v>45</v>
      </c>
      <c r="C78" s="55"/>
      <c r="D78" s="55"/>
      <c r="E78" s="55"/>
      <c r="F78" s="60"/>
      <c r="G78" s="55"/>
      <c r="H78" s="61"/>
      <c r="I78" s="86">
        <f>H78/'Table I'!D$10*100</f>
        <v>0</v>
      </c>
      <c r="J78" s="61"/>
      <c r="K78" s="55"/>
      <c r="L78" s="55"/>
      <c r="M78" s="86">
        <f>L78/'Table I'!D$10*100</f>
        <v>0</v>
      </c>
      <c r="N78" s="55"/>
      <c r="O78" s="84"/>
      <c r="P78" s="55"/>
      <c r="Q78" s="55"/>
      <c r="R78" s="63"/>
      <c r="S78" s="63"/>
      <c r="T78" s="55"/>
      <c r="U78" s="57"/>
      <c r="V78" s="57"/>
      <c r="W78" s="57"/>
      <c r="X78" s="44"/>
      <c r="Y78" s="44"/>
      <c r="Z78" s="44"/>
      <c r="AA78" s="44"/>
    </row>
    <row r="79" spans="1:27" ht="15">
      <c r="A79" s="58" t="s">
        <v>243</v>
      </c>
      <c r="B79" s="60" t="s">
        <v>21</v>
      </c>
      <c r="C79" s="55"/>
      <c r="D79" s="142">
        <v>780</v>
      </c>
      <c r="E79" s="142">
        <v>1986542</v>
      </c>
      <c r="F79" s="60"/>
      <c r="G79" s="55"/>
      <c r="H79" s="61">
        <f>E79+F79+G79</f>
        <v>1986542</v>
      </c>
      <c r="I79" s="86">
        <f>H79/'Table I'!D$10*100</f>
        <v>1.5408967775344249</v>
      </c>
      <c r="J79" s="61">
        <f>G79+H79</f>
        <v>1986542</v>
      </c>
      <c r="K79" s="55"/>
      <c r="L79" s="61">
        <f>J79+K79</f>
        <v>1986542</v>
      </c>
      <c r="M79" s="86">
        <f>L79/'Table I'!D$10*100</f>
        <v>1.5408967775344249</v>
      </c>
      <c r="N79" s="55"/>
      <c r="O79" s="84">
        <f>M79</f>
        <v>1.5408967775344249</v>
      </c>
      <c r="P79" s="55">
        <v>0</v>
      </c>
      <c r="Q79" s="61">
        <f>P79/E79*100</f>
        <v>0</v>
      </c>
      <c r="R79" s="63"/>
      <c r="S79" s="61">
        <f>R79/E79*100</f>
        <v>0</v>
      </c>
      <c r="T79" s="142">
        <v>1948232</v>
      </c>
      <c r="U79" s="57"/>
      <c r="V79" s="57"/>
      <c r="W79" s="57"/>
      <c r="X79" s="44"/>
      <c r="Y79" s="44"/>
      <c r="Z79" s="44"/>
      <c r="AA79" s="44"/>
    </row>
    <row r="80" spans="1:27" ht="15">
      <c r="A80" s="58"/>
      <c r="B80" s="60" t="s">
        <v>45</v>
      </c>
      <c r="C80" s="55"/>
      <c r="D80" s="55"/>
      <c r="E80" s="55"/>
      <c r="F80" s="55"/>
      <c r="G80" s="55"/>
      <c r="H80" s="55"/>
      <c r="I80" s="80"/>
      <c r="J80" s="55"/>
      <c r="K80" s="55"/>
      <c r="L80" s="55"/>
      <c r="M80" s="80"/>
      <c r="N80" s="55"/>
      <c r="O80" s="84"/>
      <c r="P80" s="55"/>
      <c r="Q80" s="55"/>
      <c r="R80" s="56"/>
      <c r="S80" s="56"/>
      <c r="T80" s="55"/>
      <c r="U80" s="57"/>
      <c r="V80" s="57"/>
      <c r="W80" s="57"/>
      <c r="X80" s="44"/>
      <c r="Y80" s="44"/>
      <c r="Z80" s="44"/>
      <c r="AA80" s="44"/>
    </row>
    <row r="81" spans="1:27" ht="15">
      <c r="A81" s="64"/>
      <c r="B81" s="65" t="s">
        <v>244</v>
      </c>
      <c r="C81" s="66"/>
      <c r="D81" s="66">
        <f aca="true" t="shared" si="3" ref="D81:T81">SUM(D55:D79)</f>
        <v>40843</v>
      </c>
      <c r="E81" s="66">
        <f t="shared" si="3"/>
        <v>68491086</v>
      </c>
      <c r="F81" s="66">
        <f t="shared" si="3"/>
        <v>0</v>
      </c>
      <c r="G81" s="66">
        <f t="shared" si="3"/>
        <v>0</v>
      </c>
      <c r="H81" s="66">
        <f t="shared" si="3"/>
        <v>68491086</v>
      </c>
      <c r="I81" s="81">
        <f t="shared" si="3"/>
        <v>53.12633395479842</v>
      </c>
      <c r="J81" s="66">
        <f>SUM(J55:J79)</f>
        <v>68491086</v>
      </c>
      <c r="K81" s="66">
        <f t="shared" si="3"/>
        <v>0</v>
      </c>
      <c r="L81" s="66">
        <f t="shared" si="3"/>
        <v>68491086</v>
      </c>
      <c r="M81" s="81">
        <f>SUM(M55:M79)</f>
        <v>53.12633395479842</v>
      </c>
      <c r="N81" s="66">
        <f t="shared" si="3"/>
        <v>0</v>
      </c>
      <c r="O81" s="81">
        <f t="shared" si="3"/>
        <v>53.12633395479842</v>
      </c>
      <c r="P81" s="66">
        <f t="shared" si="3"/>
        <v>0</v>
      </c>
      <c r="Q81" s="66" t="e">
        <f>SUM(Q55:Q79)</f>
        <v>#DIV/0!</v>
      </c>
      <c r="R81" s="66">
        <f t="shared" si="3"/>
        <v>0</v>
      </c>
      <c r="S81" s="66" t="e">
        <f t="shared" si="3"/>
        <v>#DIV/0!</v>
      </c>
      <c r="T81" s="66">
        <f t="shared" si="3"/>
        <v>65907846</v>
      </c>
      <c r="U81" s="69"/>
      <c r="V81" s="69"/>
      <c r="W81" s="69"/>
      <c r="X81" s="7"/>
      <c r="Y81" s="7"/>
      <c r="Z81" s="7"/>
      <c r="AA81" s="7"/>
    </row>
    <row r="82" spans="1:27" ht="31.5">
      <c r="A82" s="64"/>
      <c r="B82" s="77" t="s">
        <v>245</v>
      </c>
      <c r="C82" s="66"/>
      <c r="D82" s="66">
        <f>D81+D53+D45+D29</f>
        <v>40899</v>
      </c>
      <c r="E82" s="66">
        <f>E81+E53+E45+E29</f>
        <v>72096686</v>
      </c>
      <c r="F82" s="66">
        <f aca="true" t="shared" si="4" ref="F82:T82">F81+F53+F45+F29</f>
        <v>0</v>
      </c>
      <c r="G82" s="66">
        <f t="shared" si="4"/>
        <v>0</v>
      </c>
      <c r="H82" s="66">
        <f t="shared" si="4"/>
        <v>72096686</v>
      </c>
      <c r="I82" s="81">
        <f t="shared" si="4"/>
        <v>55.923081982818026</v>
      </c>
      <c r="J82" s="66">
        <f>J81+J53+J45+J29</f>
        <v>72096686</v>
      </c>
      <c r="K82" s="66">
        <f t="shared" si="4"/>
        <v>0</v>
      </c>
      <c r="L82" s="66">
        <f t="shared" si="4"/>
        <v>72096686</v>
      </c>
      <c r="M82" s="81">
        <f>M81+M53+M45+M29</f>
        <v>55.923081982818026</v>
      </c>
      <c r="N82" s="66">
        <f t="shared" si="4"/>
        <v>0</v>
      </c>
      <c r="O82" s="81">
        <f t="shared" si="4"/>
        <v>55.923081982818026</v>
      </c>
      <c r="P82" s="66">
        <f t="shared" si="4"/>
        <v>0</v>
      </c>
      <c r="Q82" s="66" t="e">
        <f t="shared" si="4"/>
        <v>#DIV/0!</v>
      </c>
      <c r="R82" s="66">
        <f t="shared" si="4"/>
        <v>0</v>
      </c>
      <c r="S82" s="66" t="e">
        <f t="shared" si="4"/>
        <v>#DIV/0!</v>
      </c>
      <c r="T82" s="66">
        <f t="shared" si="4"/>
        <v>69507456</v>
      </c>
      <c r="U82" s="69"/>
      <c r="V82" s="69"/>
      <c r="W82" s="69"/>
      <c r="X82" s="7"/>
      <c r="Y82" s="7"/>
      <c r="Z82" s="7"/>
      <c r="AA82" s="7"/>
    </row>
    <row r="83" spans="1:27" ht="15">
      <c r="A83" s="55"/>
      <c r="B83" s="55"/>
      <c r="C83" s="55"/>
      <c r="D83" s="55"/>
      <c r="E83" s="55"/>
      <c r="F83" s="55"/>
      <c r="G83" s="55"/>
      <c r="H83" s="55"/>
      <c r="I83" s="80"/>
      <c r="J83" s="55"/>
      <c r="K83" s="55"/>
      <c r="L83" s="55"/>
      <c r="M83" s="80"/>
      <c r="N83" s="55"/>
      <c r="O83" s="80"/>
      <c r="P83" s="55"/>
      <c r="Q83" s="55"/>
      <c r="R83" s="55"/>
      <c r="S83" s="55"/>
      <c r="T83" s="55"/>
      <c r="U83" s="57"/>
      <c r="V83" s="57"/>
      <c r="W83" s="57"/>
      <c r="X83" s="44"/>
      <c r="Y83" s="44"/>
      <c r="Z83" s="44"/>
      <c r="AA83" s="44"/>
    </row>
    <row r="84" spans="1:27" ht="15">
      <c r="A84" s="57"/>
      <c r="B84" s="57" t="s">
        <v>246</v>
      </c>
      <c r="C84" s="57"/>
      <c r="D84" s="57"/>
      <c r="E84" s="57"/>
      <c r="F84" s="57"/>
      <c r="G84" s="57"/>
      <c r="H84" s="57"/>
      <c r="I84" s="79"/>
      <c r="J84" s="57"/>
      <c r="K84" s="57"/>
      <c r="L84" s="57"/>
      <c r="M84" s="79"/>
      <c r="N84" s="57"/>
      <c r="O84" s="79"/>
      <c r="P84" s="57"/>
      <c r="Q84" s="57"/>
      <c r="R84" s="57"/>
      <c r="S84" s="57"/>
      <c r="T84" s="57"/>
      <c r="U84" s="57"/>
      <c r="V84" s="57"/>
      <c r="W84" s="57"/>
      <c r="X84" s="44"/>
      <c r="Y84" s="44"/>
      <c r="Z84" s="44"/>
      <c r="AA84" s="44"/>
    </row>
    <row r="85" spans="1:27" ht="15">
      <c r="A85" s="57"/>
      <c r="B85" s="57"/>
      <c r="C85" s="57"/>
      <c r="D85" s="57"/>
      <c r="E85" s="57"/>
      <c r="F85" s="57"/>
      <c r="G85" s="57"/>
      <c r="H85" s="57"/>
      <c r="I85" s="79"/>
      <c r="J85" s="57"/>
      <c r="K85" s="57"/>
      <c r="L85" s="57"/>
      <c r="M85" s="79"/>
      <c r="N85" s="57"/>
      <c r="O85" s="79"/>
      <c r="P85" s="57"/>
      <c r="Q85" s="57"/>
      <c r="R85" s="57"/>
      <c r="S85" s="57"/>
      <c r="T85" s="57"/>
      <c r="U85" s="57"/>
      <c r="V85" s="57"/>
      <c r="W85" s="57"/>
      <c r="X85" s="44"/>
      <c r="Y85" s="44"/>
      <c r="Z85" s="44"/>
      <c r="AA85" s="44"/>
    </row>
    <row r="86" spans="1:27" ht="15">
      <c r="A86" s="57"/>
      <c r="B86" s="57"/>
      <c r="C86" s="57"/>
      <c r="D86" s="57"/>
      <c r="E86" s="57"/>
      <c r="F86" s="57"/>
      <c r="G86" s="57"/>
      <c r="H86" s="57"/>
      <c r="I86" s="79"/>
      <c r="J86" s="57"/>
      <c r="K86" s="57"/>
      <c r="L86" s="57"/>
      <c r="M86" s="79"/>
      <c r="N86" s="57"/>
      <c r="O86" s="79"/>
      <c r="P86" s="57"/>
      <c r="Q86" s="57"/>
      <c r="R86" s="57"/>
      <c r="S86" s="57"/>
      <c r="T86" s="57"/>
      <c r="U86" s="57"/>
      <c r="V86" s="57"/>
      <c r="W86" s="57"/>
      <c r="X86" s="44"/>
      <c r="Y86" s="44"/>
      <c r="Z86" s="44"/>
      <c r="AA86" s="44"/>
    </row>
    <row r="87" spans="1:27" ht="15">
      <c r="A87" s="57"/>
      <c r="B87" s="57"/>
      <c r="C87" s="57"/>
      <c r="D87" s="57"/>
      <c r="E87" s="57"/>
      <c r="F87" s="57"/>
      <c r="G87" s="57"/>
      <c r="H87" s="57"/>
      <c r="I87" s="79"/>
      <c r="J87" s="57"/>
      <c r="K87" s="57"/>
      <c r="L87" s="57"/>
      <c r="M87" s="79"/>
      <c r="N87" s="57"/>
      <c r="O87" s="79"/>
      <c r="P87" s="57"/>
      <c r="Q87" s="57"/>
      <c r="R87" s="57"/>
      <c r="S87" s="57"/>
      <c r="T87" s="57"/>
      <c r="U87" s="57"/>
      <c r="V87" s="57"/>
      <c r="W87" s="57"/>
      <c r="X87" s="44"/>
      <c r="Y87" s="44"/>
      <c r="Z87" s="44"/>
      <c r="AA87" s="44"/>
    </row>
    <row r="88" spans="1:27" ht="15">
      <c r="A88" s="57"/>
      <c r="B88" s="57"/>
      <c r="C88" s="57"/>
      <c r="D88" s="57"/>
      <c r="E88" s="57"/>
      <c r="F88" s="57"/>
      <c r="G88" s="57"/>
      <c r="H88" s="57"/>
      <c r="I88" s="79"/>
      <c r="J88" s="57"/>
      <c r="K88" s="57"/>
      <c r="L88" s="57"/>
      <c r="M88" s="79"/>
      <c r="N88" s="57"/>
      <c r="O88" s="79"/>
      <c r="P88" s="57"/>
      <c r="Q88" s="57"/>
      <c r="R88" s="57"/>
      <c r="S88" s="57"/>
      <c r="T88" s="57"/>
      <c r="U88" s="57"/>
      <c r="V88" s="57"/>
      <c r="W88" s="57"/>
      <c r="X88" s="44"/>
      <c r="Y88" s="44"/>
      <c r="Z88" s="44"/>
      <c r="AA88" s="44"/>
    </row>
    <row r="89" spans="1:27" ht="15">
      <c r="A89" s="57"/>
      <c r="B89" s="57"/>
      <c r="C89" s="57"/>
      <c r="D89" s="57"/>
      <c r="E89" s="57"/>
      <c r="F89" s="57"/>
      <c r="G89" s="57"/>
      <c r="H89" s="57"/>
      <c r="I89" s="79"/>
      <c r="J89" s="57"/>
      <c r="K89" s="57"/>
      <c r="L89" s="57"/>
      <c r="M89" s="79"/>
      <c r="N89" s="57"/>
      <c r="O89" s="79"/>
      <c r="P89" s="57"/>
      <c r="Q89" s="57"/>
      <c r="R89" s="57"/>
      <c r="S89" s="57"/>
      <c r="T89" s="57"/>
      <c r="U89" s="57"/>
      <c r="V89" s="57"/>
      <c r="W89" s="57"/>
      <c r="X89" s="44"/>
      <c r="Y89" s="44"/>
      <c r="Z89" s="44"/>
      <c r="AA89" s="44"/>
    </row>
    <row r="90" spans="1:27" ht="15">
      <c r="A90" s="57"/>
      <c r="B90" s="57"/>
      <c r="C90" s="57"/>
      <c r="D90" s="57"/>
      <c r="E90" s="57"/>
      <c r="F90" s="57"/>
      <c r="G90" s="57"/>
      <c r="H90" s="57"/>
      <c r="I90" s="79"/>
      <c r="J90" s="57"/>
      <c r="K90" s="57"/>
      <c r="L90" s="57"/>
      <c r="M90" s="79"/>
      <c r="N90" s="57"/>
      <c r="O90" s="79"/>
      <c r="P90" s="57"/>
      <c r="Q90" s="57"/>
      <c r="R90" s="57"/>
      <c r="S90" s="57"/>
      <c r="T90" s="57"/>
      <c r="U90" s="57"/>
      <c r="V90" s="57"/>
      <c r="W90" s="57"/>
      <c r="X90" s="44"/>
      <c r="Y90" s="44"/>
      <c r="Z90" s="44"/>
      <c r="AA90" s="44"/>
    </row>
    <row r="91" spans="1:27" ht="15">
      <c r="A91" s="57"/>
      <c r="B91" s="57"/>
      <c r="C91" s="57"/>
      <c r="D91" s="57"/>
      <c r="E91" s="57"/>
      <c r="F91" s="57"/>
      <c r="G91" s="57"/>
      <c r="H91" s="57"/>
      <c r="I91" s="79"/>
      <c r="J91" s="57"/>
      <c r="K91" s="57"/>
      <c r="L91" s="57"/>
      <c r="M91" s="79"/>
      <c r="N91" s="57"/>
      <c r="O91" s="79"/>
      <c r="P91" s="57"/>
      <c r="Q91" s="57"/>
      <c r="R91" s="57"/>
      <c r="S91" s="57"/>
      <c r="T91" s="57"/>
      <c r="U91" s="57"/>
      <c r="V91" s="57"/>
      <c r="W91" s="57"/>
      <c r="X91" s="44"/>
      <c r="Y91" s="44"/>
      <c r="Z91" s="44"/>
      <c r="AA91" s="44"/>
    </row>
    <row r="92" spans="1:27" ht="15">
      <c r="A92" s="57"/>
      <c r="B92" s="57"/>
      <c r="C92" s="57"/>
      <c r="D92" s="57"/>
      <c r="E92" s="57"/>
      <c r="F92" s="57"/>
      <c r="G92" s="57"/>
      <c r="H92" s="57"/>
      <c r="I92" s="79"/>
      <c r="J92" s="57"/>
      <c r="K92" s="57"/>
      <c r="L92" s="57"/>
      <c r="M92" s="79"/>
      <c r="N92" s="57"/>
      <c r="O92" s="79"/>
      <c r="P92" s="57"/>
      <c r="Q92" s="57"/>
      <c r="R92" s="57"/>
      <c r="S92" s="57"/>
      <c r="T92" s="57"/>
      <c r="U92" s="57"/>
      <c r="V92" s="57"/>
      <c r="W92" s="57"/>
      <c r="X92" s="44"/>
      <c r="Y92" s="44"/>
      <c r="Z92" s="44"/>
      <c r="AA92" s="44"/>
    </row>
    <row r="93" spans="1:27" ht="15">
      <c r="A93" s="57"/>
      <c r="B93" s="57" t="s">
        <v>247</v>
      </c>
      <c r="C93" s="57"/>
      <c r="D93" s="57"/>
      <c r="E93" s="57"/>
      <c r="F93" s="57"/>
      <c r="G93" s="57"/>
      <c r="H93" s="57"/>
      <c r="I93" s="79"/>
      <c r="J93" s="57"/>
      <c r="K93" s="57"/>
      <c r="L93" s="57"/>
      <c r="M93" s="79"/>
      <c r="N93" s="57"/>
      <c r="O93" s="79"/>
      <c r="P93" s="57"/>
      <c r="Q93" s="57"/>
      <c r="R93" s="57"/>
      <c r="S93" s="57"/>
      <c r="T93" s="57"/>
      <c r="U93" s="57"/>
      <c r="V93" s="57"/>
      <c r="W93" s="57"/>
      <c r="X93" s="44"/>
      <c r="Y93" s="44"/>
      <c r="Z93" s="44"/>
      <c r="AA93" s="44"/>
    </row>
    <row r="94" spans="1:27" ht="15">
      <c r="A94" s="57"/>
      <c r="B94" s="57"/>
      <c r="C94" s="57"/>
      <c r="D94" s="57"/>
      <c r="E94" s="57"/>
      <c r="F94" s="57"/>
      <c r="G94" s="57"/>
      <c r="H94" s="57"/>
      <c r="I94" s="79"/>
      <c r="J94" s="57"/>
      <c r="K94" s="57"/>
      <c r="L94" s="57"/>
      <c r="M94" s="79"/>
      <c r="N94" s="57"/>
      <c r="O94" s="79"/>
      <c r="P94" s="57"/>
      <c r="Q94" s="57"/>
      <c r="R94" s="57"/>
      <c r="S94" s="57"/>
      <c r="T94" s="57"/>
      <c r="U94" s="57"/>
      <c r="V94" s="57"/>
      <c r="W94" s="57"/>
      <c r="X94" s="44"/>
      <c r="Y94" s="44"/>
      <c r="Z94" s="44"/>
      <c r="AA94" s="44"/>
    </row>
    <row r="95" spans="1:27" ht="15">
      <c r="A95" s="57"/>
      <c r="B95" s="57"/>
      <c r="C95" s="57"/>
      <c r="D95" s="57"/>
      <c r="E95" s="57"/>
      <c r="F95" s="57"/>
      <c r="G95" s="57"/>
      <c r="H95" s="57"/>
      <c r="I95" s="79"/>
      <c r="J95" s="57"/>
      <c r="K95" s="57"/>
      <c r="L95" s="57"/>
      <c r="M95" s="79"/>
      <c r="N95" s="57"/>
      <c r="O95" s="79"/>
      <c r="P95" s="57"/>
      <c r="Q95" s="57"/>
      <c r="R95" s="57"/>
      <c r="S95" s="57"/>
      <c r="T95" s="57"/>
      <c r="U95" s="57"/>
      <c r="V95" s="57"/>
      <c r="W95" s="57"/>
      <c r="X95" s="44"/>
      <c r="Y95" s="44"/>
      <c r="Z95" s="44"/>
      <c r="AA95" s="44"/>
    </row>
    <row r="96" spans="1:27" ht="15">
      <c r="A96" s="57"/>
      <c r="B96" s="57"/>
      <c r="C96" s="57"/>
      <c r="D96" s="57"/>
      <c r="E96" s="57"/>
      <c r="F96" s="57"/>
      <c r="G96" s="57"/>
      <c r="H96" s="57"/>
      <c r="I96" s="79"/>
      <c r="J96" s="57"/>
      <c r="K96" s="57"/>
      <c r="L96" s="57"/>
      <c r="M96" s="79"/>
      <c r="N96" s="57"/>
      <c r="O96" s="79"/>
      <c r="P96" s="57"/>
      <c r="Q96" s="57"/>
      <c r="R96" s="57"/>
      <c r="S96" s="57"/>
      <c r="T96" s="57"/>
      <c r="U96" s="57"/>
      <c r="V96" s="57"/>
      <c r="W96" s="57"/>
      <c r="X96" s="44"/>
      <c r="Y96" s="44"/>
      <c r="Z96" s="44"/>
      <c r="AA96" s="44"/>
    </row>
    <row r="97" spans="1:27" ht="15">
      <c r="A97" s="57"/>
      <c r="B97" s="57"/>
      <c r="C97" s="57"/>
      <c r="D97" s="57"/>
      <c r="E97" s="57"/>
      <c r="F97" s="57"/>
      <c r="G97" s="57"/>
      <c r="H97" s="57"/>
      <c r="I97" s="79"/>
      <c r="J97" s="57"/>
      <c r="K97" s="57"/>
      <c r="L97" s="57"/>
      <c r="M97" s="79"/>
      <c r="N97" s="57"/>
      <c r="O97" s="79"/>
      <c r="P97" s="57"/>
      <c r="Q97" s="57"/>
      <c r="R97" s="57"/>
      <c r="S97" s="57"/>
      <c r="T97" s="57"/>
      <c r="U97" s="57"/>
      <c r="V97" s="57"/>
      <c r="W97" s="57"/>
      <c r="X97" s="44"/>
      <c r="Y97" s="44"/>
      <c r="Z97" s="44"/>
      <c r="AA97" s="44"/>
    </row>
    <row r="98" spans="1:27" ht="15">
      <c r="A98" s="57"/>
      <c r="B98" s="57"/>
      <c r="C98" s="57"/>
      <c r="D98" s="57"/>
      <c r="E98" s="57"/>
      <c r="F98" s="57"/>
      <c r="G98" s="57"/>
      <c r="H98" s="57"/>
      <c r="I98" s="79"/>
      <c r="J98" s="57"/>
      <c r="K98" s="57"/>
      <c r="L98" s="57"/>
      <c r="M98" s="79"/>
      <c r="N98" s="57"/>
      <c r="O98" s="79"/>
      <c r="P98" s="57"/>
      <c r="Q98" s="57"/>
      <c r="R98" s="57"/>
      <c r="S98" s="57"/>
      <c r="T98" s="57"/>
      <c r="U98" s="57"/>
      <c r="V98" s="57"/>
      <c r="W98" s="57"/>
      <c r="X98" s="44"/>
      <c r="Y98" s="44"/>
      <c r="Z98" s="44"/>
      <c r="AA98" s="44"/>
    </row>
    <row r="99" spans="1:27" ht="15">
      <c r="A99" s="57"/>
      <c r="B99" s="57"/>
      <c r="C99" s="57"/>
      <c r="D99" s="57"/>
      <c r="E99" s="57"/>
      <c r="F99" s="57"/>
      <c r="G99" s="57"/>
      <c r="H99" s="57"/>
      <c r="I99" s="79"/>
      <c r="J99" s="57"/>
      <c r="K99" s="57"/>
      <c r="L99" s="57"/>
      <c r="M99" s="79"/>
      <c r="N99" s="57"/>
      <c r="O99" s="79"/>
      <c r="P99" s="57"/>
      <c r="Q99" s="57"/>
      <c r="R99" s="57"/>
      <c r="S99" s="57"/>
      <c r="T99" s="57"/>
      <c r="U99" s="57"/>
      <c r="V99" s="57"/>
      <c r="W99" s="57"/>
      <c r="X99" s="44"/>
      <c r="Y99" s="44"/>
      <c r="Z99" s="44"/>
      <c r="AA99" s="44"/>
    </row>
    <row r="100" spans="1:27" ht="15">
      <c r="A100" s="57"/>
      <c r="B100" s="57"/>
      <c r="C100" s="57"/>
      <c r="D100" s="57"/>
      <c r="E100" s="57"/>
      <c r="F100" s="57"/>
      <c r="G100" s="57"/>
      <c r="H100" s="57"/>
      <c r="I100" s="79"/>
      <c r="J100" s="57"/>
      <c r="K100" s="57"/>
      <c r="L100" s="57"/>
      <c r="M100" s="79"/>
      <c r="N100" s="57"/>
      <c r="O100" s="79"/>
      <c r="P100" s="57"/>
      <c r="Q100" s="57"/>
      <c r="R100" s="57"/>
      <c r="S100" s="57"/>
      <c r="T100" s="57"/>
      <c r="U100" s="57"/>
      <c r="V100" s="57"/>
      <c r="W100" s="57"/>
      <c r="X100" s="44"/>
      <c r="Y100" s="44"/>
      <c r="Z100" s="44"/>
      <c r="AA100" s="44"/>
    </row>
    <row r="101" spans="1:27" ht="15">
      <c r="A101" s="78" t="s">
        <v>248</v>
      </c>
      <c r="B101" s="44"/>
      <c r="C101" s="44"/>
      <c r="D101" s="138"/>
      <c r="E101" s="138"/>
      <c r="F101" s="44"/>
      <c r="G101" s="44"/>
      <c r="H101" s="44"/>
      <c r="I101" s="82"/>
      <c r="J101" s="44"/>
      <c r="K101" s="44"/>
      <c r="L101" s="44"/>
      <c r="M101" s="82"/>
      <c r="N101" s="44"/>
      <c r="O101" s="82"/>
      <c r="P101" s="44"/>
      <c r="Q101" s="44"/>
      <c r="R101" s="44"/>
      <c r="S101" s="44"/>
      <c r="T101" s="138"/>
      <c r="U101" s="44"/>
      <c r="V101" s="44"/>
      <c r="W101" s="44"/>
      <c r="X101" s="44"/>
      <c r="Y101" s="44"/>
      <c r="Z101" s="44"/>
      <c r="AA101" s="44"/>
    </row>
    <row r="102" spans="1:27" ht="15">
      <c r="A102" s="156" t="s">
        <v>249</v>
      </c>
      <c r="B102" s="156"/>
      <c r="C102" s="156"/>
      <c r="D102" s="156"/>
      <c r="E102" s="156"/>
      <c r="F102" s="156"/>
      <c r="G102" s="156"/>
      <c r="H102" s="156"/>
      <c r="I102" s="156"/>
      <c r="J102" s="156"/>
      <c r="K102" s="156"/>
      <c r="L102" s="156"/>
      <c r="M102" s="156"/>
      <c r="N102" s="44"/>
      <c r="O102" s="82"/>
      <c r="P102" s="44"/>
      <c r="Q102" s="44"/>
      <c r="R102" s="44"/>
      <c r="S102" s="44"/>
      <c r="T102" s="138"/>
      <c r="U102" s="44"/>
      <c r="V102" s="44"/>
      <c r="W102" s="44"/>
      <c r="X102" s="44"/>
      <c r="Y102" s="44"/>
      <c r="Z102" s="44"/>
      <c r="AA102" s="44"/>
    </row>
    <row r="103" spans="1:27" ht="15">
      <c r="A103" s="156" t="s">
        <v>250</v>
      </c>
      <c r="B103" s="156"/>
      <c r="C103" s="156"/>
      <c r="D103" s="156"/>
      <c r="E103" s="156"/>
      <c r="F103" s="156"/>
      <c r="G103" s="156"/>
      <c r="H103" s="156"/>
      <c r="I103" s="156"/>
      <c r="J103" s="156"/>
      <c r="K103" s="156"/>
      <c r="L103" s="156"/>
      <c r="M103" s="156"/>
      <c r="N103" s="44"/>
      <c r="O103" s="82"/>
      <c r="P103" s="44"/>
      <c r="Q103" s="44"/>
      <c r="R103" s="44"/>
      <c r="S103" s="44"/>
      <c r="T103" s="138"/>
      <c r="U103" s="44"/>
      <c r="V103" s="44"/>
      <c r="W103" s="44"/>
      <c r="X103" s="44"/>
      <c r="Y103" s="44"/>
      <c r="Z103" s="44"/>
      <c r="AA103" s="44"/>
    </row>
    <row r="104" spans="1:27" ht="15">
      <c r="A104" s="156" t="s">
        <v>251</v>
      </c>
      <c r="B104" s="156"/>
      <c r="C104" s="156"/>
      <c r="D104" s="156"/>
      <c r="E104" s="156"/>
      <c r="F104" s="156"/>
      <c r="G104" s="156"/>
      <c r="H104" s="156"/>
      <c r="I104" s="156"/>
      <c r="J104" s="156"/>
      <c r="K104" s="156"/>
      <c r="L104" s="156"/>
      <c r="M104" s="156"/>
      <c r="N104" s="44"/>
      <c r="O104" s="82"/>
      <c r="P104" s="44"/>
      <c r="Q104" s="44"/>
      <c r="R104" s="44"/>
      <c r="S104" s="44"/>
      <c r="T104" s="138"/>
      <c r="U104" s="44"/>
      <c r="V104" s="44"/>
      <c r="W104" s="44"/>
      <c r="X104" s="44"/>
      <c r="Y104" s="44"/>
      <c r="Z104" s="44"/>
      <c r="AA104" s="44"/>
    </row>
    <row r="105" spans="1:27" ht="15">
      <c r="A105" s="154" t="s">
        <v>252</v>
      </c>
      <c r="B105" s="154"/>
      <c r="C105" s="154"/>
      <c r="D105" s="154"/>
      <c r="E105" s="154"/>
      <c r="F105" s="154"/>
      <c r="G105" s="154"/>
      <c r="H105" s="154"/>
      <c r="I105" s="154"/>
      <c r="J105" s="154"/>
      <c r="K105" s="154"/>
      <c r="L105" s="154"/>
      <c r="M105" s="154"/>
      <c r="N105" s="44"/>
      <c r="O105" s="82"/>
      <c r="P105" s="44"/>
      <c r="Q105" s="44"/>
      <c r="R105" s="44"/>
      <c r="S105" s="44"/>
      <c r="T105" s="138"/>
      <c r="U105" s="44"/>
      <c r="V105" s="44"/>
      <c r="W105" s="44"/>
      <c r="X105" s="44"/>
      <c r="Y105" s="44"/>
      <c r="Z105" s="44"/>
      <c r="AA105" s="44"/>
    </row>
    <row r="106" spans="1:27" ht="15">
      <c r="A106" s="154" t="s">
        <v>253</v>
      </c>
      <c r="B106" s="154"/>
      <c r="C106" s="154"/>
      <c r="D106" s="154"/>
      <c r="E106" s="154"/>
      <c r="F106" s="154"/>
      <c r="G106" s="154"/>
      <c r="H106" s="154"/>
      <c r="I106" s="154"/>
      <c r="J106" s="154"/>
      <c r="K106" s="154"/>
      <c r="L106" s="154"/>
      <c r="M106" s="154"/>
      <c r="N106" s="44"/>
      <c r="O106" s="82"/>
      <c r="P106" s="44"/>
      <c r="Q106" s="44"/>
      <c r="R106" s="44"/>
      <c r="S106" s="44"/>
      <c r="T106" s="138"/>
      <c r="U106" s="44"/>
      <c r="V106" s="44"/>
      <c r="W106" s="44"/>
      <c r="X106" s="44"/>
      <c r="Y106" s="44"/>
      <c r="Z106" s="44"/>
      <c r="AA106" s="44"/>
    </row>
    <row r="110" spans="2:3" ht="15">
      <c r="B110" s="128" t="s">
        <v>267</v>
      </c>
      <c r="C110" s="128" t="s">
        <v>268</v>
      </c>
    </row>
  </sheetData>
  <sheetProtection/>
  <mergeCells count="28">
    <mergeCell ref="A106:M106"/>
    <mergeCell ref="S3:S4"/>
    <mergeCell ref="U3:W3"/>
    <mergeCell ref="A102:M102"/>
    <mergeCell ref="A103:M103"/>
    <mergeCell ref="A104:M104"/>
    <mergeCell ref="A105:M105"/>
    <mergeCell ref="N2:N4"/>
    <mergeCell ref="O2:O4"/>
    <mergeCell ref="I2:I4"/>
    <mergeCell ref="J2:M2"/>
    <mergeCell ref="P2:Q2"/>
    <mergeCell ref="R2:S2"/>
    <mergeCell ref="T2:T4"/>
    <mergeCell ref="U2:W2"/>
    <mergeCell ref="J3:L3"/>
    <mergeCell ref="M3:M4"/>
    <mergeCell ref="P3:P4"/>
    <mergeCell ref="Q3:Q4"/>
    <mergeCell ref="R3:R4"/>
    <mergeCell ref="G2:G4"/>
    <mergeCell ref="H2:H4"/>
    <mergeCell ref="B2:B4"/>
    <mergeCell ref="A2:A4"/>
    <mergeCell ref="C2:C4"/>
    <mergeCell ref="D2:D4"/>
    <mergeCell ref="E2:E4"/>
    <mergeCell ref="F2:F4"/>
  </mergeCells>
  <printOptions/>
  <pageMargins left="0.11811023622047245" right="0.11811023622047245" top="0.7480314960629921" bottom="0.7480314960629921" header="0.31496062992125984" footer="0.31496062992125984"/>
  <pageSetup fitToHeight="1" fitToWidth="1" horizontalDpi="600" verticalDpi="600" orientation="landscape" scale="45" r:id="rId1"/>
</worksheet>
</file>

<file path=xl/worksheets/sheet5.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5"/>
  <cols>
    <col min="2" max="2" width="31.8515625" style="0" customWidth="1"/>
    <col min="8" max="8" width="18.7109375" style="0" customWidth="1"/>
    <col min="13" max="13" width="17.140625" style="0" customWidth="1"/>
    <col min="14" max="14" width="18.8515625" style="0" customWidth="1"/>
    <col min="16" max="16" width="16.140625" style="0" customWidth="1"/>
    <col min="18" max="18" width="15.57421875" style="0" customWidth="1"/>
    <col min="19" max="19" width="12.57421875" style="0" customWidth="1"/>
  </cols>
  <sheetData>
    <row r="1" ht="15">
      <c r="A1" t="s">
        <v>56</v>
      </c>
    </row>
    <row r="2" spans="1:21" ht="46.5" customHeight="1">
      <c r="A2" s="164" t="s">
        <v>115</v>
      </c>
      <c r="B2" s="167" t="s">
        <v>116</v>
      </c>
      <c r="C2" s="146" t="s">
        <v>117</v>
      </c>
      <c r="D2" s="146" t="s">
        <v>68</v>
      </c>
      <c r="E2" s="146" t="s">
        <v>88</v>
      </c>
      <c r="F2" s="146" t="s">
        <v>89</v>
      </c>
      <c r="G2" s="146" t="s">
        <v>90</v>
      </c>
      <c r="H2" s="147" t="s">
        <v>91</v>
      </c>
      <c r="I2" s="158" t="s">
        <v>72</v>
      </c>
      <c r="J2" s="159"/>
      <c r="K2" s="159"/>
      <c r="L2" s="160"/>
      <c r="M2" s="146" t="s">
        <v>92</v>
      </c>
      <c r="N2" s="161" t="s">
        <v>93</v>
      </c>
      <c r="O2" s="146" t="s">
        <v>94</v>
      </c>
      <c r="P2" s="148" t="s">
        <v>118</v>
      </c>
      <c r="Q2" s="146" t="s">
        <v>74</v>
      </c>
      <c r="R2" s="146"/>
      <c r="S2" s="146" t="s">
        <v>75</v>
      </c>
      <c r="T2" s="146"/>
      <c r="U2" s="146" t="s">
        <v>95</v>
      </c>
    </row>
    <row r="3" spans="1:21" ht="15" customHeight="1">
      <c r="A3" s="165"/>
      <c r="B3" s="168"/>
      <c r="C3" s="146"/>
      <c r="D3" s="146"/>
      <c r="E3" s="146"/>
      <c r="F3" s="146"/>
      <c r="G3" s="146"/>
      <c r="H3" s="147"/>
      <c r="I3" s="158" t="s">
        <v>119</v>
      </c>
      <c r="J3" s="159"/>
      <c r="K3" s="160"/>
      <c r="L3" s="147" t="s">
        <v>96</v>
      </c>
      <c r="M3" s="146"/>
      <c r="N3" s="162"/>
      <c r="O3" s="146"/>
      <c r="P3" s="148"/>
      <c r="Q3" s="146"/>
      <c r="R3" s="146"/>
      <c r="S3" s="146"/>
      <c r="T3" s="146"/>
      <c r="U3" s="146"/>
    </row>
    <row r="4" spans="1:21" ht="91.5" customHeight="1">
      <c r="A4" s="166"/>
      <c r="B4" s="169"/>
      <c r="C4" s="146"/>
      <c r="D4" s="146"/>
      <c r="E4" s="146"/>
      <c r="F4" s="146"/>
      <c r="G4" s="146"/>
      <c r="H4" s="147"/>
      <c r="I4" s="35" t="s">
        <v>120</v>
      </c>
      <c r="J4" s="35" t="s">
        <v>97</v>
      </c>
      <c r="K4" s="34" t="s">
        <v>4</v>
      </c>
      <c r="L4" s="147"/>
      <c r="M4" s="146"/>
      <c r="N4" s="163"/>
      <c r="O4" s="146"/>
      <c r="P4" s="148"/>
      <c r="Q4" s="35" t="s">
        <v>78</v>
      </c>
      <c r="R4" s="35" t="s">
        <v>79</v>
      </c>
      <c r="S4" s="36" t="s">
        <v>78</v>
      </c>
      <c r="T4" s="35" t="s">
        <v>79</v>
      </c>
      <c r="U4" s="146"/>
    </row>
    <row r="5" spans="1:21" ht="15">
      <c r="A5" s="5" t="s">
        <v>34</v>
      </c>
      <c r="B5" s="6" t="s">
        <v>98</v>
      </c>
      <c r="C5" s="4">
        <v>0</v>
      </c>
      <c r="D5" s="4">
        <v>0</v>
      </c>
      <c r="E5" s="4">
        <v>0</v>
      </c>
      <c r="F5" s="4">
        <v>0</v>
      </c>
      <c r="G5" s="4">
        <v>0</v>
      </c>
      <c r="H5" s="4">
        <v>0</v>
      </c>
      <c r="I5" s="4">
        <v>0</v>
      </c>
      <c r="J5" s="4">
        <v>0</v>
      </c>
      <c r="K5" s="4">
        <v>0</v>
      </c>
      <c r="L5" s="4">
        <v>0</v>
      </c>
      <c r="M5" s="4">
        <v>0</v>
      </c>
      <c r="N5" s="4">
        <v>0</v>
      </c>
      <c r="O5" s="4">
        <v>0</v>
      </c>
      <c r="P5" s="4">
        <v>0</v>
      </c>
      <c r="Q5" s="4">
        <v>0</v>
      </c>
      <c r="R5" s="4">
        <v>0</v>
      </c>
      <c r="S5" s="157" t="s">
        <v>80</v>
      </c>
      <c r="T5" s="157"/>
      <c r="U5" s="4">
        <v>0</v>
      </c>
    </row>
    <row r="6" spans="1:21" ht="15">
      <c r="A6" s="4" t="s">
        <v>5</v>
      </c>
      <c r="B6" s="4" t="s">
        <v>57</v>
      </c>
      <c r="C6" s="4"/>
      <c r="D6" s="4"/>
      <c r="E6" s="4"/>
      <c r="F6" s="4"/>
      <c r="G6" s="4"/>
      <c r="H6" s="4"/>
      <c r="I6" s="4"/>
      <c r="J6" s="4"/>
      <c r="K6" s="4"/>
      <c r="L6" s="4"/>
      <c r="M6" s="4"/>
      <c r="N6" s="4"/>
      <c r="O6" s="4"/>
      <c r="P6" s="4"/>
      <c r="Q6" s="4"/>
      <c r="R6" s="4"/>
      <c r="S6" s="157" t="s">
        <v>80</v>
      </c>
      <c r="T6" s="157"/>
      <c r="U6" s="4"/>
    </row>
    <row r="7" spans="1:21" ht="15">
      <c r="A7" s="4"/>
      <c r="B7" s="4"/>
      <c r="C7" s="4"/>
      <c r="D7" s="4"/>
      <c r="E7" s="4"/>
      <c r="F7" s="4"/>
      <c r="G7" s="4"/>
      <c r="H7" s="4"/>
      <c r="I7" s="4"/>
      <c r="J7" s="4"/>
      <c r="K7" s="4"/>
      <c r="L7" s="4"/>
      <c r="M7" s="4"/>
      <c r="N7" s="4"/>
      <c r="O7" s="4"/>
      <c r="P7" s="4"/>
      <c r="Q7" s="4"/>
      <c r="R7" s="4"/>
      <c r="S7" s="157" t="s">
        <v>80</v>
      </c>
      <c r="T7" s="157"/>
      <c r="U7" s="4"/>
    </row>
    <row r="8" spans="1:21" ht="60">
      <c r="A8" s="5" t="s">
        <v>40</v>
      </c>
      <c r="B8" s="6" t="s">
        <v>99</v>
      </c>
      <c r="C8" s="4">
        <v>0</v>
      </c>
      <c r="D8" s="4">
        <v>0</v>
      </c>
      <c r="E8" s="4">
        <v>0</v>
      </c>
      <c r="F8" s="4">
        <v>0</v>
      </c>
      <c r="G8" s="4">
        <v>0</v>
      </c>
      <c r="H8" s="4">
        <v>0</v>
      </c>
      <c r="I8" s="4">
        <v>0</v>
      </c>
      <c r="J8" s="4">
        <v>0</v>
      </c>
      <c r="K8" s="4">
        <v>0</v>
      </c>
      <c r="L8" s="4">
        <v>0</v>
      </c>
      <c r="M8" s="4">
        <v>0</v>
      </c>
      <c r="N8" s="4">
        <v>0</v>
      </c>
      <c r="O8" s="4">
        <v>0</v>
      </c>
      <c r="P8" s="4">
        <v>0</v>
      </c>
      <c r="Q8" s="4">
        <v>0</v>
      </c>
      <c r="R8" s="4">
        <v>0</v>
      </c>
      <c r="S8" s="157" t="s">
        <v>80</v>
      </c>
      <c r="T8" s="157"/>
      <c r="U8" s="4">
        <v>0</v>
      </c>
    </row>
    <row r="9" spans="1:21" ht="15">
      <c r="A9" s="4"/>
      <c r="B9" s="4" t="s">
        <v>45</v>
      </c>
      <c r="C9" s="4"/>
      <c r="D9" s="4"/>
      <c r="E9" s="4"/>
      <c r="F9" s="4"/>
      <c r="G9" s="4"/>
      <c r="H9" s="4"/>
      <c r="I9" s="4"/>
      <c r="J9" s="4"/>
      <c r="K9" s="4"/>
      <c r="L9" s="4"/>
      <c r="M9" s="4"/>
      <c r="N9" s="4"/>
      <c r="O9" s="4"/>
      <c r="P9" s="4"/>
      <c r="Q9" s="4"/>
      <c r="R9" s="4"/>
      <c r="S9" s="157" t="s">
        <v>80</v>
      </c>
      <c r="T9" s="157"/>
      <c r="U9" s="4"/>
    </row>
    <row r="10" spans="1:21" ht="30">
      <c r="A10" s="4"/>
      <c r="B10" s="6" t="s">
        <v>58</v>
      </c>
      <c r="C10" s="4">
        <f aca="true" t="shared" si="0" ref="C10:R10">C5+C8</f>
        <v>0</v>
      </c>
      <c r="D10" s="4">
        <f t="shared" si="0"/>
        <v>0</v>
      </c>
      <c r="E10" s="4">
        <f t="shared" si="0"/>
        <v>0</v>
      </c>
      <c r="F10" s="4">
        <f t="shared" si="0"/>
        <v>0</v>
      </c>
      <c r="G10" s="4">
        <f t="shared" si="0"/>
        <v>0</v>
      </c>
      <c r="H10" s="4">
        <f t="shared" si="0"/>
        <v>0</v>
      </c>
      <c r="I10" s="4">
        <f t="shared" si="0"/>
        <v>0</v>
      </c>
      <c r="J10" s="4">
        <f t="shared" si="0"/>
        <v>0</v>
      </c>
      <c r="K10" s="4">
        <f t="shared" si="0"/>
        <v>0</v>
      </c>
      <c r="L10" s="4">
        <f t="shared" si="0"/>
        <v>0</v>
      </c>
      <c r="M10" s="4">
        <f t="shared" si="0"/>
        <v>0</v>
      </c>
      <c r="N10" s="4">
        <f t="shared" si="0"/>
        <v>0</v>
      </c>
      <c r="O10" s="4">
        <f>O5+O8</f>
        <v>0</v>
      </c>
      <c r="P10" s="4">
        <f>P5+P8</f>
        <v>0</v>
      </c>
      <c r="Q10" s="4">
        <f t="shared" si="0"/>
        <v>0</v>
      </c>
      <c r="R10" s="4">
        <f t="shared" si="0"/>
        <v>0</v>
      </c>
      <c r="S10" s="157" t="s">
        <v>80</v>
      </c>
      <c r="T10" s="157"/>
      <c r="U10" s="4">
        <f>U5+U8</f>
        <v>0</v>
      </c>
    </row>
  </sheetData>
  <sheetProtection/>
  <mergeCells count="24">
    <mergeCell ref="U2:U4"/>
    <mergeCell ref="A2:A4"/>
    <mergeCell ref="C2:C4"/>
    <mergeCell ref="H2:H4"/>
    <mergeCell ref="D2:D4"/>
    <mergeCell ref="E2:E4"/>
    <mergeCell ref="F2:F4"/>
    <mergeCell ref="G2:G4"/>
    <mergeCell ref="B2:B4"/>
    <mergeCell ref="I3:K3"/>
    <mergeCell ref="L3:L4"/>
    <mergeCell ref="I2:L2"/>
    <mergeCell ref="M2:M4"/>
    <mergeCell ref="N2:N4"/>
    <mergeCell ref="O2:O4"/>
    <mergeCell ref="P2:P4"/>
    <mergeCell ref="Q2:R3"/>
    <mergeCell ref="S2:T3"/>
    <mergeCell ref="S5:T5"/>
    <mergeCell ref="S10:T10"/>
    <mergeCell ref="S6:T6"/>
    <mergeCell ref="S7:T7"/>
    <mergeCell ref="S8:T8"/>
    <mergeCell ref="S9:T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5"/>
  <cols>
    <col min="1" max="1" width="5.00390625" style="0" customWidth="1"/>
    <col min="2" max="2" width="17.140625" style="0" customWidth="1"/>
    <col min="3" max="3" width="17.7109375" style="0" customWidth="1"/>
    <col min="4" max="4" width="10.8515625" style="0" bestFit="1" customWidth="1"/>
    <col min="5" max="5" width="19.00390625" style="0" customWidth="1"/>
    <col min="6" max="6" width="13.140625" style="0" customWidth="1"/>
    <col min="7" max="7" width="10.8515625" style="0" bestFit="1" customWidth="1"/>
    <col min="8" max="8" width="19.7109375" style="0" customWidth="1"/>
    <col min="9" max="9" width="16.8515625" style="0" bestFit="1" customWidth="1"/>
    <col min="10" max="10" width="17.421875" style="0" customWidth="1"/>
  </cols>
  <sheetData>
    <row r="1" ht="15">
      <c r="A1" s="37" t="s">
        <v>182</v>
      </c>
    </row>
    <row r="2" spans="1:10" ht="106.5" customHeight="1">
      <c r="A2" s="45" t="s">
        <v>183</v>
      </c>
      <c r="B2" s="170" t="s">
        <v>184</v>
      </c>
      <c r="C2" s="171"/>
      <c r="D2" s="172"/>
      <c r="E2" s="173" t="s">
        <v>185</v>
      </c>
      <c r="F2" s="174"/>
      <c r="G2" s="175"/>
      <c r="H2" s="45" t="s">
        <v>186</v>
      </c>
      <c r="I2" s="45"/>
      <c r="J2" s="45" t="s">
        <v>187</v>
      </c>
    </row>
    <row r="3" spans="1:10" ht="91.5" customHeight="1">
      <c r="A3" s="43"/>
      <c r="B3" s="46" t="s">
        <v>45</v>
      </c>
      <c r="C3" s="46" t="s">
        <v>188</v>
      </c>
      <c r="D3" s="46" t="s">
        <v>189</v>
      </c>
      <c r="E3" s="46" t="s">
        <v>45</v>
      </c>
      <c r="F3" s="46" t="s">
        <v>188</v>
      </c>
      <c r="G3" s="46" t="s">
        <v>189</v>
      </c>
      <c r="H3" s="46" t="s">
        <v>190</v>
      </c>
      <c r="I3" s="45" t="s">
        <v>191</v>
      </c>
      <c r="J3" s="46"/>
    </row>
    <row r="4" spans="1:10" ht="15">
      <c r="A4" s="5"/>
      <c r="B4" s="2"/>
      <c r="C4" s="2"/>
      <c r="D4" s="2"/>
      <c r="E4" s="2"/>
      <c r="F4" s="2"/>
      <c r="G4" s="2"/>
      <c r="H4" s="2"/>
      <c r="I4" s="2"/>
      <c r="J4" s="2"/>
    </row>
    <row r="5" spans="1:10" ht="15">
      <c r="A5" s="4"/>
      <c r="B5" s="2"/>
      <c r="C5" s="2"/>
      <c r="D5" s="2"/>
      <c r="E5" s="2"/>
      <c r="F5" s="2"/>
      <c r="G5" s="2"/>
      <c r="H5" s="2"/>
      <c r="I5" s="2"/>
      <c r="J5" s="2"/>
    </row>
    <row r="6" spans="1:10" ht="15">
      <c r="A6" s="4"/>
      <c r="B6" s="2"/>
      <c r="C6" s="2"/>
      <c r="D6" s="2"/>
      <c r="E6" s="2"/>
      <c r="F6" s="2"/>
      <c r="G6" s="2"/>
      <c r="H6" s="2"/>
      <c r="I6" s="2"/>
      <c r="J6" s="2"/>
    </row>
    <row r="7" spans="1:10" ht="15">
      <c r="A7" s="5"/>
      <c r="B7" s="2"/>
      <c r="C7" s="2"/>
      <c r="D7" s="2"/>
      <c r="E7" s="2"/>
      <c r="F7" s="2"/>
      <c r="G7" s="2"/>
      <c r="H7" s="2"/>
      <c r="I7" s="2"/>
      <c r="J7" s="2"/>
    </row>
    <row r="8" spans="1:10" ht="15">
      <c r="A8" s="4"/>
      <c r="B8" s="2"/>
      <c r="C8" s="2"/>
      <c r="D8" s="2"/>
      <c r="E8" s="2"/>
      <c r="F8" s="2"/>
      <c r="G8" s="2"/>
      <c r="H8" s="2"/>
      <c r="I8" s="2"/>
      <c r="J8" s="2"/>
    </row>
    <row r="9" spans="1:10" ht="15">
      <c r="A9" s="4"/>
      <c r="B9" s="2"/>
      <c r="C9" s="2"/>
      <c r="D9" s="2"/>
      <c r="E9" s="2"/>
      <c r="F9" s="2"/>
      <c r="G9" s="2"/>
      <c r="H9" s="2"/>
      <c r="I9" s="2"/>
      <c r="J9" s="2"/>
    </row>
  </sheetData>
  <sheetProtection/>
  <mergeCells count="2">
    <mergeCell ref="B2:D2"/>
    <mergeCell ref="E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
    </sheetView>
  </sheetViews>
  <sheetFormatPr defaultColWidth="9.140625" defaultRowHeight="15"/>
  <cols>
    <col min="1" max="1" width="44.7109375" style="47" bestFit="1" customWidth="1"/>
    <col min="2" max="2" width="20.7109375" style="47" bestFit="1" customWidth="1"/>
    <col min="3" max="3" width="13.57421875" style="47" bestFit="1" customWidth="1"/>
    <col min="4" max="16384" width="9.140625" style="47" customWidth="1"/>
  </cols>
  <sheetData>
    <row r="1" ht="15">
      <c r="A1" s="37" t="s">
        <v>259</v>
      </c>
    </row>
    <row r="2" spans="1:3" ht="15">
      <c r="A2" s="2"/>
      <c r="B2" s="29" t="s">
        <v>260</v>
      </c>
      <c r="C2" s="29" t="s">
        <v>261</v>
      </c>
    </row>
    <row r="3" spans="1:3" ht="15">
      <c r="A3" s="2"/>
      <c r="B3" s="2"/>
      <c r="C3" s="2"/>
    </row>
    <row r="4" spans="1:3" ht="15">
      <c r="A4" s="2" t="s">
        <v>262</v>
      </c>
      <c r="B4" s="2"/>
      <c r="C4" s="2"/>
    </row>
    <row r="5" spans="1:3" ht="15">
      <c r="A5" s="2" t="s">
        <v>263</v>
      </c>
      <c r="B5" s="2"/>
      <c r="C5" s="2"/>
    </row>
    <row r="6" spans="1:3" ht="15">
      <c r="A6" s="2" t="s">
        <v>264</v>
      </c>
      <c r="B6" s="2"/>
      <c r="C6" s="2"/>
    </row>
    <row r="7" spans="1:3" ht="15">
      <c r="A7" s="2" t="s">
        <v>265</v>
      </c>
      <c r="B7" s="2"/>
      <c r="C7" s="2"/>
    </row>
    <row r="8" spans="1:3" ht="15">
      <c r="A8" s="2" t="s">
        <v>266</v>
      </c>
      <c r="B8" s="2"/>
      <c r="C8" s="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W25"/>
  <sheetViews>
    <sheetView zoomScalePageLayoutView="0" workbookViewId="0" topLeftCell="A1">
      <selection activeCell="E20" sqref="E20:E22"/>
    </sheetView>
  </sheetViews>
  <sheetFormatPr defaultColWidth="9.140625" defaultRowHeight="15"/>
  <cols>
    <col min="1" max="1" width="7.00390625" style="93" bestFit="1" customWidth="1"/>
    <col min="2" max="2" width="45.00390625" style="93" customWidth="1"/>
    <col min="3" max="3" width="12.57421875" style="93" bestFit="1" customWidth="1"/>
    <col min="4" max="8" width="15.7109375" style="93" customWidth="1"/>
    <col min="9" max="9" width="15.7109375" style="89" customWidth="1"/>
    <col min="10" max="12" width="15.7109375" style="93" customWidth="1"/>
    <col min="13" max="13" width="15.7109375" style="127" customWidth="1"/>
    <col min="14" max="16" width="15.7109375" style="93" customWidth="1"/>
    <col min="17" max="17" width="15.7109375" style="127" customWidth="1"/>
    <col min="18" max="22" width="15.7109375" style="93" customWidth="1"/>
    <col min="23" max="23" width="18.7109375" style="93" bestFit="1" customWidth="1"/>
    <col min="24" max="16384" width="9.140625" style="93" customWidth="1"/>
  </cols>
  <sheetData>
    <row r="1" spans="1:23" ht="42.75" customHeight="1">
      <c r="A1" s="181" t="s">
        <v>114</v>
      </c>
      <c r="B1" s="178" t="s">
        <v>81</v>
      </c>
      <c r="C1" s="178" t="s">
        <v>82</v>
      </c>
      <c r="D1" s="178" t="s">
        <v>67</v>
      </c>
      <c r="E1" s="178" t="s">
        <v>68</v>
      </c>
      <c r="F1" s="178" t="s">
        <v>69</v>
      </c>
      <c r="G1" s="178" t="s">
        <v>70</v>
      </c>
      <c r="H1" s="178" t="s">
        <v>71</v>
      </c>
      <c r="I1" s="179" t="s">
        <v>86</v>
      </c>
      <c r="J1" s="178" t="s">
        <v>72</v>
      </c>
      <c r="K1" s="178"/>
      <c r="L1" s="178"/>
      <c r="M1" s="178"/>
      <c r="N1" s="177" t="s">
        <v>92</v>
      </c>
      <c r="O1" s="177" t="s">
        <v>93</v>
      </c>
      <c r="P1" s="178" t="s">
        <v>77</v>
      </c>
      <c r="Q1" s="176" t="s">
        <v>73</v>
      </c>
      <c r="R1" s="178" t="s">
        <v>74</v>
      </c>
      <c r="S1" s="178"/>
      <c r="T1" s="178" t="s">
        <v>75</v>
      </c>
      <c r="U1" s="178"/>
      <c r="V1" s="178" t="s">
        <v>76</v>
      </c>
      <c r="W1" s="180" t="s">
        <v>176</v>
      </c>
    </row>
    <row r="2" spans="1:23" ht="32.25" customHeight="1">
      <c r="A2" s="181"/>
      <c r="B2" s="178"/>
      <c r="C2" s="178"/>
      <c r="D2" s="178"/>
      <c r="E2" s="178"/>
      <c r="F2" s="178"/>
      <c r="G2" s="178"/>
      <c r="H2" s="178"/>
      <c r="I2" s="179"/>
      <c r="J2" s="178" t="s">
        <v>13</v>
      </c>
      <c r="K2" s="178"/>
      <c r="L2" s="178"/>
      <c r="M2" s="176" t="s">
        <v>85</v>
      </c>
      <c r="N2" s="177"/>
      <c r="O2" s="177"/>
      <c r="P2" s="178"/>
      <c r="Q2" s="176"/>
      <c r="R2" s="178" t="s">
        <v>78</v>
      </c>
      <c r="S2" s="178" t="s">
        <v>79</v>
      </c>
      <c r="T2" s="178" t="s">
        <v>78</v>
      </c>
      <c r="U2" s="178" t="s">
        <v>79</v>
      </c>
      <c r="V2" s="178"/>
      <c r="W2" s="178"/>
    </row>
    <row r="3" spans="1:23" ht="89.25" customHeight="1">
      <c r="A3" s="181"/>
      <c r="B3" s="178"/>
      <c r="C3" s="178"/>
      <c r="D3" s="178"/>
      <c r="E3" s="178"/>
      <c r="F3" s="178"/>
      <c r="G3" s="178"/>
      <c r="H3" s="178"/>
      <c r="I3" s="179"/>
      <c r="J3" s="106" t="s">
        <v>83</v>
      </c>
      <c r="K3" s="106" t="s">
        <v>84</v>
      </c>
      <c r="L3" s="106" t="s">
        <v>4</v>
      </c>
      <c r="M3" s="176"/>
      <c r="N3" s="177"/>
      <c r="O3" s="177"/>
      <c r="P3" s="178"/>
      <c r="Q3" s="176"/>
      <c r="R3" s="178"/>
      <c r="S3" s="178"/>
      <c r="T3" s="178"/>
      <c r="U3" s="178"/>
      <c r="V3" s="178"/>
      <c r="W3" s="178"/>
    </row>
    <row r="4" spans="1:23" s="108" customFormat="1" ht="15">
      <c r="A4" s="107">
        <v>1</v>
      </c>
      <c r="B4" s="90" t="s">
        <v>133</v>
      </c>
      <c r="C4" s="107" t="s">
        <v>134</v>
      </c>
      <c r="D4" s="107">
        <v>1</v>
      </c>
      <c r="E4" s="90">
        <v>38956326</v>
      </c>
      <c r="F4" s="107">
        <v>0</v>
      </c>
      <c r="G4" s="107">
        <v>0</v>
      </c>
      <c r="H4" s="107">
        <f aca="true" t="shared" si="0" ref="H4:H22">E4</f>
        <v>38956326</v>
      </c>
      <c r="I4" s="100">
        <f aca="true" t="shared" si="1" ref="I4:I23">H4/128921160*100</f>
        <v>30.217169935486154</v>
      </c>
      <c r="J4" s="107">
        <f aca="true" t="shared" si="2" ref="J4:J22">H4</f>
        <v>38956326</v>
      </c>
      <c r="K4" s="107"/>
      <c r="L4" s="107">
        <f aca="true" t="shared" si="3" ref="L4:L22">J4</f>
        <v>38956326</v>
      </c>
      <c r="M4" s="120">
        <f aca="true" t="shared" si="4" ref="M4:M22">L4/128921160*100</f>
        <v>30.217169935486154</v>
      </c>
      <c r="N4" s="107"/>
      <c r="O4" s="107"/>
      <c r="P4" s="107"/>
      <c r="Q4" s="120">
        <f aca="true" t="shared" si="5" ref="Q4:Q22">L4/128921160*100</f>
        <v>30.217169935486154</v>
      </c>
      <c r="R4" s="107"/>
      <c r="S4" s="107"/>
      <c r="T4" s="107">
        <v>0</v>
      </c>
      <c r="U4" s="107">
        <f>T4/L4*100</f>
        <v>0</v>
      </c>
      <c r="V4" s="90">
        <v>38956326</v>
      </c>
      <c r="W4" s="90" t="s">
        <v>162</v>
      </c>
    </row>
    <row r="5" spans="1:23" s="108" customFormat="1" ht="15">
      <c r="A5" s="107">
        <v>2</v>
      </c>
      <c r="B5" s="90" t="s">
        <v>195</v>
      </c>
      <c r="C5" s="107" t="s">
        <v>135</v>
      </c>
      <c r="D5" s="107">
        <v>1</v>
      </c>
      <c r="E5" s="90">
        <v>4249193</v>
      </c>
      <c r="F5" s="107">
        <v>0</v>
      </c>
      <c r="G5" s="107">
        <v>0</v>
      </c>
      <c r="H5" s="107">
        <f t="shared" si="0"/>
        <v>4249193</v>
      </c>
      <c r="I5" s="100">
        <f t="shared" si="1"/>
        <v>3.295962431613243</v>
      </c>
      <c r="J5" s="107">
        <f t="shared" si="2"/>
        <v>4249193</v>
      </c>
      <c r="K5" s="107"/>
      <c r="L5" s="107">
        <f t="shared" si="3"/>
        <v>4249193</v>
      </c>
      <c r="M5" s="120">
        <f t="shared" si="4"/>
        <v>3.295962431613243</v>
      </c>
      <c r="N5" s="107"/>
      <c r="O5" s="107"/>
      <c r="P5" s="107"/>
      <c r="Q5" s="120">
        <f t="shared" si="5"/>
        <v>3.295962431613243</v>
      </c>
      <c r="R5" s="107"/>
      <c r="S5" s="107"/>
      <c r="T5" s="107">
        <v>0</v>
      </c>
      <c r="U5" s="107">
        <f>T5/L5*100</f>
        <v>0</v>
      </c>
      <c r="V5" s="90">
        <v>4249193</v>
      </c>
      <c r="W5" s="90" t="s">
        <v>192</v>
      </c>
    </row>
    <row r="6" spans="1:23" s="108" customFormat="1" ht="15">
      <c r="A6" s="107">
        <v>3</v>
      </c>
      <c r="B6" s="90" t="s">
        <v>196</v>
      </c>
      <c r="C6" s="107" t="s">
        <v>136</v>
      </c>
      <c r="D6" s="107">
        <v>1</v>
      </c>
      <c r="E6" s="90">
        <v>113500</v>
      </c>
      <c r="F6" s="107">
        <v>0</v>
      </c>
      <c r="G6" s="107">
        <v>0</v>
      </c>
      <c r="H6" s="107">
        <f t="shared" si="0"/>
        <v>113500</v>
      </c>
      <c r="I6" s="100">
        <f t="shared" si="1"/>
        <v>0.088038301858283</v>
      </c>
      <c r="J6" s="107">
        <f t="shared" si="2"/>
        <v>113500</v>
      </c>
      <c r="K6" s="107"/>
      <c r="L6" s="107">
        <f t="shared" si="3"/>
        <v>113500</v>
      </c>
      <c r="M6" s="120">
        <f t="shared" si="4"/>
        <v>0.088038301858283</v>
      </c>
      <c r="N6" s="107"/>
      <c r="O6" s="107"/>
      <c r="P6" s="107"/>
      <c r="Q6" s="120">
        <f t="shared" si="5"/>
        <v>0.088038301858283</v>
      </c>
      <c r="R6" s="107"/>
      <c r="S6" s="107"/>
      <c r="T6" s="107">
        <v>0</v>
      </c>
      <c r="U6" s="107">
        <f>T6/E6*100</f>
        <v>0</v>
      </c>
      <c r="V6" s="90">
        <v>113500</v>
      </c>
      <c r="W6" s="90" t="s">
        <v>163</v>
      </c>
    </row>
    <row r="7" spans="1:23" s="109" customFormat="1" ht="15">
      <c r="A7" s="61">
        <v>4</v>
      </c>
      <c r="B7" s="90" t="s">
        <v>179</v>
      </c>
      <c r="C7" s="107" t="s">
        <v>137</v>
      </c>
      <c r="D7" s="61">
        <v>1</v>
      </c>
      <c r="E7" s="90">
        <v>1360000</v>
      </c>
      <c r="F7" s="61">
        <v>0</v>
      </c>
      <c r="G7" s="61">
        <v>0</v>
      </c>
      <c r="H7" s="61">
        <f t="shared" si="0"/>
        <v>1360000</v>
      </c>
      <c r="I7" s="84">
        <f t="shared" si="1"/>
        <v>1.0549082865838315</v>
      </c>
      <c r="J7" s="61">
        <f t="shared" si="2"/>
        <v>1360000</v>
      </c>
      <c r="K7" s="61"/>
      <c r="L7" s="61">
        <f t="shared" si="3"/>
        <v>1360000</v>
      </c>
      <c r="M7" s="76">
        <f t="shared" si="4"/>
        <v>1.0549082865838315</v>
      </c>
      <c r="N7" s="61"/>
      <c r="O7" s="61"/>
      <c r="P7" s="61"/>
      <c r="Q7" s="76">
        <f t="shared" si="5"/>
        <v>1.0549082865838315</v>
      </c>
      <c r="R7" s="61"/>
      <c r="S7" s="61"/>
      <c r="T7" s="61">
        <v>0</v>
      </c>
      <c r="U7" s="61">
        <f aca="true" t="shared" si="6" ref="U7:U22">T7/L7*100</f>
        <v>0</v>
      </c>
      <c r="V7" s="90">
        <v>1360000</v>
      </c>
      <c r="W7" s="90" t="s">
        <v>164</v>
      </c>
    </row>
    <row r="8" spans="1:23" s="112" customFormat="1" ht="15">
      <c r="A8" s="110">
        <v>5</v>
      </c>
      <c r="B8" s="111" t="s">
        <v>181</v>
      </c>
      <c r="C8" s="110" t="s">
        <v>139</v>
      </c>
      <c r="D8" s="110">
        <v>1</v>
      </c>
      <c r="E8" s="111">
        <v>630</v>
      </c>
      <c r="F8" s="110">
        <v>0</v>
      </c>
      <c r="G8" s="110">
        <v>0</v>
      </c>
      <c r="H8" s="110">
        <f t="shared" si="0"/>
        <v>630</v>
      </c>
      <c r="I8" s="101">
        <f t="shared" si="1"/>
        <v>0.0004886707504028043</v>
      </c>
      <c r="J8" s="110">
        <f t="shared" si="2"/>
        <v>630</v>
      </c>
      <c r="K8" s="110"/>
      <c r="L8" s="110">
        <f t="shared" si="3"/>
        <v>630</v>
      </c>
      <c r="M8" s="121">
        <f t="shared" si="4"/>
        <v>0.0004886707504028043</v>
      </c>
      <c r="N8" s="110"/>
      <c r="O8" s="110"/>
      <c r="P8" s="110"/>
      <c r="Q8" s="121">
        <f t="shared" si="5"/>
        <v>0.0004886707504028043</v>
      </c>
      <c r="R8" s="110"/>
      <c r="S8" s="110"/>
      <c r="T8" s="110">
        <v>0</v>
      </c>
      <c r="U8" s="110">
        <f t="shared" si="6"/>
        <v>0</v>
      </c>
      <c r="V8" s="111">
        <v>630</v>
      </c>
      <c r="W8" s="111" t="s">
        <v>180</v>
      </c>
    </row>
    <row r="9" spans="1:23" s="113" customFormat="1" ht="15">
      <c r="A9" s="111">
        <v>5</v>
      </c>
      <c r="B9" s="111" t="s">
        <v>138</v>
      </c>
      <c r="C9" s="110" t="s">
        <v>139</v>
      </c>
      <c r="D9" s="111">
        <v>1</v>
      </c>
      <c r="E9" s="111">
        <v>10108836</v>
      </c>
      <c r="F9" s="111">
        <v>0</v>
      </c>
      <c r="G9" s="111">
        <v>0</v>
      </c>
      <c r="H9" s="111">
        <f t="shared" si="0"/>
        <v>10108836</v>
      </c>
      <c r="I9" s="102">
        <f t="shared" si="1"/>
        <v>7.841099164791878</v>
      </c>
      <c r="J9" s="111">
        <f t="shared" si="2"/>
        <v>10108836</v>
      </c>
      <c r="K9" s="111"/>
      <c r="L9" s="111">
        <f t="shared" si="3"/>
        <v>10108836</v>
      </c>
      <c r="M9" s="122">
        <f t="shared" si="4"/>
        <v>7.841099164791878</v>
      </c>
      <c r="N9" s="111"/>
      <c r="O9" s="111"/>
      <c r="P9" s="111"/>
      <c r="Q9" s="122">
        <f t="shared" si="5"/>
        <v>7.841099164791878</v>
      </c>
      <c r="R9" s="111"/>
      <c r="S9" s="111"/>
      <c r="T9" s="111">
        <v>0</v>
      </c>
      <c r="U9" s="111">
        <f t="shared" si="6"/>
        <v>0</v>
      </c>
      <c r="V9" s="111">
        <v>10108836</v>
      </c>
      <c r="W9" s="111" t="s">
        <v>193</v>
      </c>
    </row>
    <row r="10" spans="1:23" s="115" customFormat="1" ht="15">
      <c r="A10" s="114">
        <v>6</v>
      </c>
      <c r="B10" s="114" t="s">
        <v>140</v>
      </c>
      <c r="C10" s="107" t="s">
        <v>141</v>
      </c>
      <c r="D10" s="114">
        <v>1</v>
      </c>
      <c r="E10" s="114">
        <v>152490</v>
      </c>
      <c r="F10" s="114">
        <v>0</v>
      </c>
      <c r="G10" s="114">
        <v>0</v>
      </c>
      <c r="H10" s="114">
        <f t="shared" si="0"/>
        <v>152490</v>
      </c>
      <c r="I10" s="103">
        <f t="shared" si="1"/>
        <v>0.11828159163321211</v>
      </c>
      <c r="J10" s="114">
        <f t="shared" si="2"/>
        <v>152490</v>
      </c>
      <c r="K10" s="114"/>
      <c r="L10" s="114">
        <f t="shared" si="3"/>
        <v>152490</v>
      </c>
      <c r="M10" s="123">
        <f t="shared" si="4"/>
        <v>0.11828159163321211</v>
      </c>
      <c r="N10" s="114"/>
      <c r="O10" s="114"/>
      <c r="P10" s="114"/>
      <c r="Q10" s="123">
        <f t="shared" si="5"/>
        <v>0.11828159163321211</v>
      </c>
      <c r="R10" s="114"/>
      <c r="S10" s="114"/>
      <c r="T10" s="114">
        <v>0</v>
      </c>
      <c r="U10" s="114">
        <f t="shared" si="6"/>
        <v>0</v>
      </c>
      <c r="V10" s="114">
        <v>152490</v>
      </c>
      <c r="W10" s="114" t="s">
        <v>165</v>
      </c>
    </row>
    <row r="11" spans="1:23" s="112" customFormat="1" ht="15">
      <c r="A11" s="110">
        <v>7</v>
      </c>
      <c r="B11" s="111" t="s">
        <v>142</v>
      </c>
      <c r="C11" s="110" t="s">
        <v>143</v>
      </c>
      <c r="D11" s="110">
        <v>1</v>
      </c>
      <c r="E11" s="111">
        <v>11250</v>
      </c>
      <c r="F11" s="110">
        <v>0</v>
      </c>
      <c r="G11" s="110">
        <v>0</v>
      </c>
      <c r="H11" s="110">
        <f t="shared" si="0"/>
        <v>11250</v>
      </c>
      <c r="I11" s="101">
        <f t="shared" si="1"/>
        <v>0.008726263400050078</v>
      </c>
      <c r="J11" s="110">
        <f t="shared" si="2"/>
        <v>11250</v>
      </c>
      <c r="K11" s="110"/>
      <c r="L11" s="110">
        <f t="shared" si="3"/>
        <v>11250</v>
      </c>
      <c r="M11" s="121">
        <f t="shared" si="4"/>
        <v>0.008726263400050078</v>
      </c>
      <c r="N11" s="110"/>
      <c r="O11" s="110"/>
      <c r="P11" s="110"/>
      <c r="Q11" s="121">
        <f t="shared" si="5"/>
        <v>0.008726263400050078</v>
      </c>
      <c r="R11" s="110"/>
      <c r="S11" s="110"/>
      <c r="T11" s="110">
        <v>0</v>
      </c>
      <c r="U11" s="110">
        <f t="shared" si="6"/>
        <v>0</v>
      </c>
      <c r="V11" s="111">
        <v>11250</v>
      </c>
      <c r="W11" s="111" t="s">
        <v>166</v>
      </c>
    </row>
    <row r="12" spans="1:23" s="112" customFormat="1" ht="15">
      <c r="A12" s="110">
        <v>7</v>
      </c>
      <c r="B12" s="111" t="s">
        <v>198</v>
      </c>
      <c r="C12" s="110" t="s">
        <v>143</v>
      </c>
      <c r="D12" s="110">
        <v>1</v>
      </c>
      <c r="E12" s="111">
        <v>185444</v>
      </c>
      <c r="F12" s="110">
        <v>0</v>
      </c>
      <c r="G12" s="110">
        <v>0</v>
      </c>
      <c r="H12" s="110">
        <f>E12</f>
        <v>185444</v>
      </c>
      <c r="I12" s="101">
        <f t="shared" si="1"/>
        <v>0.1438429502185677</v>
      </c>
      <c r="J12" s="110">
        <f>H12</f>
        <v>185444</v>
      </c>
      <c r="K12" s="110"/>
      <c r="L12" s="110">
        <f>J12</f>
        <v>185444</v>
      </c>
      <c r="M12" s="121">
        <f t="shared" si="4"/>
        <v>0.1438429502185677</v>
      </c>
      <c r="N12" s="110"/>
      <c r="O12" s="110"/>
      <c r="P12" s="110"/>
      <c r="Q12" s="121">
        <f>L12/128921160*100</f>
        <v>0.1438429502185677</v>
      </c>
      <c r="R12" s="110"/>
      <c r="S12" s="110"/>
      <c r="T12" s="110">
        <v>0</v>
      </c>
      <c r="U12" s="110">
        <f>T12/L12*100</f>
        <v>0</v>
      </c>
      <c r="V12" s="111">
        <v>185444</v>
      </c>
      <c r="W12" s="111" t="s">
        <v>199</v>
      </c>
    </row>
    <row r="13" spans="1:23" s="109" customFormat="1" ht="15">
      <c r="A13" s="114">
        <v>8</v>
      </c>
      <c r="B13" s="90" t="s">
        <v>144</v>
      </c>
      <c r="C13" s="107" t="s">
        <v>145</v>
      </c>
      <c r="D13" s="61">
        <v>1</v>
      </c>
      <c r="E13" s="90">
        <v>62880</v>
      </c>
      <c r="F13" s="61">
        <v>0</v>
      </c>
      <c r="G13" s="61">
        <v>0</v>
      </c>
      <c r="H13" s="61">
        <f t="shared" si="0"/>
        <v>62880</v>
      </c>
      <c r="I13" s="84">
        <f t="shared" si="1"/>
        <v>0.04877399489734656</v>
      </c>
      <c r="J13" s="61">
        <f t="shared" si="2"/>
        <v>62880</v>
      </c>
      <c r="K13" s="61"/>
      <c r="L13" s="61">
        <f t="shared" si="3"/>
        <v>62880</v>
      </c>
      <c r="M13" s="76">
        <f t="shared" si="4"/>
        <v>0.04877399489734656</v>
      </c>
      <c r="N13" s="61"/>
      <c r="O13" s="61"/>
      <c r="P13" s="61"/>
      <c r="Q13" s="76">
        <f t="shared" si="5"/>
        <v>0.04877399489734656</v>
      </c>
      <c r="R13" s="61"/>
      <c r="S13" s="61"/>
      <c r="T13" s="61">
        <v>0</v>
      </c>
      <c r="U13" s="61">
        <f t="shared" si="6"/>
        <v>0</v>
      </c>
      <c r="V13" s="90">
        <v>62880</v>
      </c>
      <c r="W13" s="90" t="s">
        <v>167</v>
      </c>
    </row>
    <row r="14" spans="1:23" s="108" customFormat="1" ht="15">
      <c r="A14" s="61">
        <v>9</v>
      </c>
      <c r="B14" s="90" t="s">
        <v>146</v>
      </c>
      <c r="C14" s="107" t="s">
        <v>147</v>
      </c>
      <c r="D14" s="61">
        <v>1</v>
      </c>
      <c r="E14" s="90">
        <v>6500</v>
      </c>
      <c r="F14" s="61">
        <v>0</v>
      </c>
      <c r="G14" s="61">
        <v>0</v>
      </c>
      <c r="H14" s="61">
        <f t="shared" si="0"/>
        <v>6500</v>
      </c>
      <c r="I14" s="84">
        <f t="shared" si="1"/>
        <v>0.005041841075584489</v>
      </c>
      <c r="J14" s="61">
        <f t="shared" si="2"/>
        <v>6500</v>
      </c>
      <c r="K14" s="61"/>
      <c r="L14" s="61">
        <f t="shared" si="3"/>
        <v>6500</v>
      </c>
      <c r="M14" s="76">
        <f t="shared" si="4"/>
        <v>0.005041841075584489</v>
      </c>
      <c r="N14" s="61"/>
      <c r="O14" s="61"/>
      <c r="P14" s="61"/>
      <c r="Q14" s="76">
        <f t="shared" si="5"/>
        <v>0.005041841075584489</v>
      </c>
      <c r="R14" s="61"/>
      <c r="S14" s="61"/>
      <c r="T14" s="61">
        <v>0</v>
      </c>
      <c r="U14" s="61">
        <f t="shared" si="6"/>
        <v>0</v>
      </c>
      <c r="V14" s="90">
        <v>6500</v>
      </c>
      <c r="W14" s="90" t="s">
        <v>168</v>
      </c>
    </row>
    <row r="15" spans="1:23" s="108" customFormat="1" ht="15">
      <c r="A15" s="114">
        <v>10</v>
      </c>
      <c r="B15" s="90" t="s">
        <v>148</v>
      </c>
      <c r="C15" s="107" t="s">
        <v>149</v>
      </c>
      <c r="D15" s="107">
        <v>1</v>
      </c>
      <c r="E15" s="90">
        <v>4000</v>
      </c>
      <c r="F15" s="107">
        <v>0</v>
      </c>
      <c r="G15" s="107">
        <v>0</v>
      </c>
      <c r="H15" s="107">
        <f t="shared" si="0"/>
        <v>4000</v>
      </c>
      <c r="I15" s="100">
        <f t="shared" si="1"/>
        <v>0.0031026714311289164</v>
      </c>
      <c r="J15" s="107">
        <f t="shared" si="2"/>
        <v>4000</v>
      </c>
      <c r="K15" s="107"/>
      <c r="L15" s="107">
        <f t="shared" si="3"/>
        <v>4000</v>
      </c>
      <c r="M15" s="120">
        <f t="shared" si="4"/>
        <v>0.0031026714311289164</v>
      </c>
      <c r="N15" s="107"/>
      <c r="O15" s="107"/>
      <c r="P15" s="107"/>
      <c r="Q15" s="120">
        <f t="shared" si="5"/>
        <v>0.0031026714311289164</v>
      </c>
      <c r="R15" s="107"/>
      <c r="S15" s="107"/>
      <c r="T15" s="107">
        <v>0</v>
      </c>
      <c r="U15" s="107">
        <f t="shared" si="6"/>
        <v>0</v>
      </c>
      <c r="V15" s="90">
        <v>4000</v>
      </c>
      <c r="W15" s="90" t="s">
        <v>169</v>
      </c>
    </row>
    <row r="16" spans="1:23" s="109" customFormat="1" ht="15">
      <c r="A16" s="61">
        <v>11</v>
      </c>
      <c r="B16" s="90" t="s">
        <v>152</v>
      </c>
      <c r="C16" s="107" t="s">
        <v>153</v>
      </c>
      <c r="D16" s="61">
        <v>1</v>
      </c>
      <c r="E16" s="90">
        <v>4220</v>
      </c>
      <c r="F16" s="61">
        <v>0</v>
      </c>
      <c r="G16" s="61">
        <v>0</v>
      </c>
      <c r="H16" s="61">
        <f t="shared" si="0"/>
        <v>4220</v>
      </c>
      <c r="I16" s="84">
        <f t="shared" si="1"/>
        <v>0.0032733183598410067</v>
      </c>
      <c r="J16" s="61">
        <f t="shared" si="2"/>
        <v>4220</v>
      </c>
      <c r="K16" s="61"/>
      <c r="L16" s="61">
        <f t="shared" si="3"/>
        <v>4220</v>
      </c>
      <c r="M16" s="76">
        <f t="shared" si="4"/>
        <v>0.0032733183598410067</v>
      </c>
      <c r="N16" s="61"/>
      <c r="O16" s="61"/>
      <c r="P16" s="61"/>
      <c r="Q16" s="76">
        <f t="shared" si="5"/>
        <v>0.0032733183598410067</v>
      </c>
      <c r="R16" s="61"/>
      <c r="S16" s="61"/>
      <c r="T16" s="61">
        <v>0</v>
      </c>
      <c r="U16" s="61">
        <f t="shared" si="6"/>
        <v>0</v>
      </c>
      <c r="V16" s="90">
        <v>4220</v>
      </c>
      <c r="W16" s="90" t="s">
        <v>171</v>
      </c>
    </row>
    <row r="17" spans="1:23" s="109" customFormat="1" ht="15">
      <c r="A17" s="114">
        <v>12</v>
      </c>
      <c r="B17" s="90" t="s">
        <v>154</v>
      </c>
      <c r="C17" s="107" t="s">
        <v>155</v>
      </c>
      <c r="D17" s="61">
        <v>1</v>
      </c>
      <c r="E17" s="90">
        <v>12650</v>
      </c>
      <c r="F17" s="61">
        <v>0</v>
      </c>
      <c r="G17" s="61">
        <v>0</v>
      </c>
      <c r="H17" s="61">
        <f t="shared" si="0"/>
        <v>12650</v>
      </c>
      <c r="I17" s="84">
        <f t="shared" si="1"/>
        <v>0.009812198400945198</v>
      </c>
      <c r="J17" s="61">
        <f t="shared" si="2"/>
        <v>12650</v>
      </c>
      <c r="K17" s="61"/>
      <c r="L17" s="61">
        <f t="shared" si="3"/>
        <v>12650</v>
      </c>
      <c r="M17" s="76">
        <f t="shared" si="4"/>
        <v>0.009812198400945198</v>
      </c>
      <c r="N17" s="61"/>
      <c r="O17" s="61"/>
      <c r="P17" s="61"/>
      <c r="Q17" s="76">
        <f t="shared" si="5"/>
        <v>0.009812198400945198</v>
      </c>
      <c r="R17" s="61"/>
      <c r="S17" s="61"/>
      <c r="T17" s="61">
        <v>0</v>
      </c>
      <c r="U17" s="61">
        <f t="shared" si="6"/>
        <v>0</v>
      </c>
      <c r="V17" s="90">
        <v>12650</v>
      </c>
      <c r="W17" s="90" t="s">
        <v>172</v>
      </c>
    </row>
    <row r="18" spans="1:23" s="116" customFormat="1" ht="15">
      <c r="A18" s="61">
        <v>13</v>
      </c>
      <c r="B18" s="90" t="s">
        <v>197</v>
      </c>
      <c r="C18" s="107" t="s">
        <v>177</v>
      </c>
      <c r="D18" s="90">
        <v>1</v>
      </c>
      <c r="E18" s="90">
        <v>50000</v>
      </c>
      <c r="F18" s="90">
        <v>0</v>
      </c>
      <c r="G18" s="90">
        <v>0</v>
      </c>
      <c r="H18" s="90">
        <f t="shared" si="0"/>
        <v>50000</v>
      </c>
      <c r="I18" s="86">
        <f t="shared" si="1"/>
        <v>0.03878339288911146</v>
      </c>
      <c r="J18" s="90">
        <f t="shared" si="2"/>
        <v>50000</v>
      </c>
      <c r="K18" s="90"/>
      <c r="L18" s="90">
        <f t="shared" si="3"/>
        <v>50000</v>
      </c>
      <c r="M18" s="124">
        <f t="shared" si="4"/>
        <v>0.03878339288911146</v>
      </c>
      <c r="N18" s="90"/>
      <c r="O18" s="90"/>
      <c r="P18" s="90"/>
      <c r="Q18" s="124">
        <f t="shared" si="5"/>
        <v>0.03878339288911146</v>
      </c>
      <c r="R18" s="90"/>
      <c r="S18" s="90"/>
      <c r="T18" s="90">
        <v>0</v>
      </c>
      <c r="U18" s="90">
        <f t="shared" si="6"/>
        <v>0</v>
      </c>
      <c r="V18" s="90">
        <v>50000</v>
      </c>
      <c r="W18" s="90" t="s">
        <v>194</v>
      </c>
    </row>
    <row r="19" spans="1:23" s="116" customFormat="1" ht="15">
      <c r="A19" s="114">
        <v>14</v>
      </c>
      <c r="B19" s="90" t="s">
        <v>156</v>
      </c>
      <c r="C19" s="107" t="s">
        <v>157</v>
      </c>
      <c r="D19" s="117">
        <v>1</v>
      </c>
      <c r="E19" s="90">
        <v>12655</v>
      </c>
      <c r="F19" s="117">
        <v>0</v>
      </c>
      <c r="G19" s="117">
        <v>0</v>
      </c>
      <c r="H19" s="117">
        <f t="shared" si="0"/>
        <v>12655</v>
      </c>
      <c r="I19" s="104">
        <f t="shared" si="1"/>
        <v>0.009816076740234108</v>
      </c>
      <c r="J19" s="117">
        <f t="shared" si="2"/>
        <v>12655</v>
      </c>
      <c r="K19" s="117"/>
      <c r="L19" s="117">
        <f t="shared" si="3"/>
        <v>12655</v>
      </c>
      <c r="M19" s="125">
        <f t="shared" si="4"/>
        <v>0.009816076740234108</v>
      </c>
      <c r="N19" s="117"/>
      <c r="O19" s="117"/>
      <c r="P19" s="117"/>
      <c r="Q19" s="125">
        <f t="shared" si="5"/>
        <v>0.009816076740234108</v>
      </c>
      <c r="R19" s="117"/>
      <c r="S19" s="117"/>
      <c r="T19" s="117">
        <v>0</v>
      </c>
      <c r="U19" s="117">
        <f t="shared" si="6"/>
        <v>0</v>
      </c>
      <c r="V19" s="90">
        <v>12655</v>
      </c>
      <c r="W19" s="90" t="s">
        <v>173</v>
      </c>
    </row>
    <row r="20" spans="1:23" s="108" customFormat="1" ht="15">
      <c r="A20" s="61">
        <v>15</v>
      </c>
      <c r="B20" s="90" t="s">
        <v>150</v>
      </c>
      <c r="C20" s="107" t="s">
        <v>151</v>
      </c>
      <c r="D20" s="107">
        <v>1</v>
      </c>
      <c r="E20" s="90">
        <v>10000</v>
      </c>
      <c r="F20" s="107">
        <v>0</v>
      </c>
      <c r="G20" s="107">
        <v>0</v>
      </c>
      <c r="H20" s="107">
        <f t="shared" si="0"/>
        <v>10000</v>
      </c>
      <c r="I20" s="100">
        <f t="shared" si="1"/>
        <v>0.00775667857782229</v>
      </c>
      <c r="J20" s="107">
        <f t="shared" si="2"/>
        <v>10000</v>
      </c>
      <c r="K20" s="107"/>
      <c r="L20" s="107">
        <f t="shared" si="3"/>
        <v>10000</v>
      </c>
      <c r="M20" s="120">
        <f t="shared" si="4"/>
        <v>0.00775667857782229</v>
      </c>
      <c r="N20" s="107"/>
      <c r="O20" s="107"/>
      <c r="P20" s="107"/>
      <c r="Q20" s="120">
        <f t="shared" si="5"/>
        <v>0.00775667857782229</v>
      </c>
      <c r="R20" s="107"/>
      <c r="S20" s="107"/>
      <c r="T20" s="107">
        <v>0</v>
      </c>
      <c r="U20" s="107">
        <f t="shared" si="6"/>
        <v>0</v>
      </c>
      <c r="V20" s="90">
        <v>10000</v>
      </c>
      <c r="W20" s="90" t="s">
        <v>170</v>
      </c>
    </row>
    <row r="21" spans="1:23" s="109" customFormat="1" ht="15">
      <c r="A21" s="114">
        <v>16</v>
      </c>
      <c r="B21" s="90" t="s">
        <v>158</v>
      </c>
      <c r="C21" s="107" t="s">
        <v>159</v>
      </c>
      <c r="D21" s="107">
        <v>1</v>
      </c>
      <c r="E21" s="90">
        <v>173900</v>
      </c>
      <c r="F21" s="107">
        <v>0</v>
      </c>
      <c r="G21" s="107">
        <v>0</v>
      </c>
      <c r="H21" s="107">
        <f t="shared" si="0"/>
        <v>173900</v>
      </c>
      <c r="I21" s="100">
        <f t="shared" si="1"/>
        <v>0.13488864046832963</v>
      </c>
      <c r="J21" s="107">
        <f t="shared" si="2"/>
        <v>173900</v>
      </c>
      <c r="K21" s="107"/>
      <c r="L21" s="107">
        <f t="shared" si="3"/>
        <v>173900</v>
      </c>
      <c r="M21" s="120">
        <f t="shared" si="4"/>
        <v>0.13488864046832963</v>
      </c>
      <c r="N21" s="107"/>
      <c r="O21" s="107"/>
      <c r="P21" s="107"/>
      <c r="Q21" s="120">
        <f t="shared" si="5"/>
        <v>0.13488864046832963</v>
      </c>
      <c r="R21" s="107"/>
      <c r="S21" s="107"/>
      <c r="T21" s="107">
        <v>0</v>
      </c>
      <c r="U21" s="107">
        <f t="shared" si="6"/>
        <v>0</v>
      </c>
      <c r="V21" s="90">
        <v>173900</v>
      </c>
      <c r="W21" s="90" t="s">
        <v>174</v>
      </c>
    </row>
    <row r="22" spans="1:23" s="109" customFormat="1" ht="15">
      <c r="A22" s="61">
        <v>17</v>
      </c>
      <c r="B22" s="90" t="s">
        <v>160</v>
      </c>
      <c r="C22" s="107" t="s">
        <v>200</v>
      </c>
      <c r="D22" s="107">
        <v>1</v>
      </c>
      <c r="E22" s="90">
        <v>1350000</v>
      </c>
      <c r="F22" s="107">
        <v>0</v>
      </c>
      <c r="G22" s="107">
        <v>0</v>
      </c>
      <c r="H22" s="107">
        <f t="shared" si="0"/>
        <v>1350000</v>
      </c>
      <c r="I22" s="100">
        <f t="shared" si="1"/>
        <v>1.0471516080060093</v>
      </c>
      <c r="J22" s="107">
        <f t="shared" si="2"/>
        <v>1350000</v>
      </c>
      <c r="K22" s="107"/>
      <c r="L22" s="107">
        <f t="shared" si="3"/>
        <v>1350000</v>
      </c>
      <c r="M22" s="120">
        <f t="shared" si="4"/>
        <v>1.0471516080060093</v>
      </c>
      <c r="N22" s="107"/>
      <c r="O22" s="107"/>
      <c r="P22" s="107"/>
      <c r="Q22" s="120">
        <f t="shared" si="5"/>
        <v>1.0471516080060093</v>
      </c>
      <c r="R22" s="107"/>
      <c r="S22" s="107"/>
      <c r="T22" s="107">
        <v>0</v>
      </c>
      <c r="U22" s="107">
        <f t="shared" si="6"/>
        <v>0</v>
      </c>
      <c r="V22" s="90">
        <v>1350000</v>
      </c>
      <c r="W22" s="90" t="s">
        <v>175</v>
      </c>
    </row>
    <row r="23" spans="1:23" s="118" customFormat="1" ht="15">
      <c r="A23" s="85"/>
      <c r="B23" s="85"/>
      <c r="C23" s="85"/>
      <c r="D23" s="85"/>
      <c r="E23" s="85">
        <f>SUM(E4:E22)</f>
        <v>56824474</v>
      </c>
      <c r="F23" s="85">
        <f>SUM(F4:F22)</f>
        <v>0</v>
      </c>
      <c r="G23" s="85">
        <f>SUM(G4:G22)</f>
        <v>0</v>
      </c>
      <c r="H23" s="85">
        <f>SUM(H4:H22)</f>
        <v>56824474</v>
      </c>
      <c r="I23" s="105">
        <f t="shared" si="1"/>
        <v>44.076918017181974</v>
      </c>
      <c r="J23" s="85">
        <f aca="true" t="shared" si="7" ref="J23:T23">SUM(J4:J22)</f>
        <v>56824474</v>
      </c>
      <c r="K23" s="85">
        <f t="shared" si="7"/>
        <v>0</v>
      </c>
      <c r="L23" s="85">
        <f t="shared" si="7"/>
        <v>56824474</v>
      </c>
      <c r="M23" s="126">
        <f t="shared" si="7"/>
        <v>44.07691801718197</v>
      </c>
      <c r="N23" s="85">
        <f t="shared" si="7"/>
        <v>0</v>
      </c>
      <c r="O23" s="85">
        <f t="shared" si="7"/>
        <v>0</v>
      </c>
      <c r="P23" s="85">
        <f t="shared" si="7"/>
        <v>0</v>
      </c>
      <c r="Q23" s="126">
        <f t="shared" si="7"/>
        <v>44.07691801718197</v>
      </c>
      <c r="R23" s="85">
        <f t="shared" si="7"/>
        <v>0</v>
      </c>
      <c r="S23" s="85">
        <f t="shared" si="7"/>
        <v>0</v>
      </c>
      <c r="T23" s="85">
        <f t="shared" si="7"/>
        <v>0</v>
      </c>
      <c r="U23" s="85">
        <f>T23/J23*100</f>
        <v>0</v>
      </c>
      <c r="V23" s="85">
        <f>SUM(V4:V22)</f>
        <v>56824474</v>
      </c>
      <c r="W23" s="85"/>
    </row>
    <row r="25" ht="15">
      <c r="E25" s="119"/>
    </row>
  </sheetData>
  <sheetProtection/>
  <mergeCells count="24">
    <mergeCell ref="A1:A3"/>
    <mergeCell ref="B1:B3"/>
    <mergeCell ref="C1:C3"/>
    <mergeCell ref="D1:D3"/>
    <mergeCell ref="E1:E3"/>
    <mergeCell ref="J2:L2"/>
    <mergeCell ref="W1:W3"/>
    <mergeCell ref="S2:S3"/>
    <mergeCell ref="T2:T3"/>
    <mergeCell ref="U2:U3"/>
    <mergeCell ref="N1:N3"/>
    <mergeCell ref="V1:V3"/>
    <mergeCell ref="P1:P3"/>
    <mergeCell ref="R1:S1"/>
    <mergeCell ref="T1:U1"/>
    <mergeCell ref="R2:R3"/>
    <mergeCell ref="Q1:Q3"/>
    <mergeCell ref="O1:O3"/>
    <mergeCell ref="F1:F3"/>
    <mergeCell ref="G1:G3"/>
    <mergeCell ref="H1:H3"/>
    <mergeCell ref="I1:I3"/>
    <mergeCell ref="M2:M3"/>
    <mergeCell ref="J1:M1"/>
  </mergeCells>
  <printOptions/>
  <pageMargins left="0.7" right="0.7" top="0.75" bottom="0.75" header="0.3" footer="0.3"/>
  <pageSetup horizontalDpi="600" verticalDpi="600" orientation="portrait" r:id="rId1"/>
  <ignoredErrors>
    <ignoredError sqref="I23 U23" formula="1"/>
  </ignoredErrors>
</worksheet>
</file>

<file path=xl/worksheets/sheet9.xml><?xml version="1.0" encoding="utf-8"?>
<worksheet xmlns="http://schemas.openxmlformats.org/spreadsheetml/2006/main" xmlns:r="http://schemas.openxmlformats.org/officeDocument/2006/relationships">
  <dimension ref="A1:E4"/>
  <sheetViews>
    <sheetView tabSelected="1" zoomScalePageLayoutView="0" workbookViewId="0" topLeftCell="A1">
      <selection activeCell="A1" sqref="A1:A3"/>
    </sheetView>
  </sheetViews>
  <sheetFormatPr defaultColWidth="9.140625" defaultRowHeight="15"/>
  <cols>
    <col min="1" max="1" width="9.140625" style="18" customWidth="1"/>
    <col min="2" max="2" width="71.140625" style="18" bestFit="1" customWidth="1"/>
    <col min="3" max="3" width="12.421875" style="18" bestFit="1" customWidth="1"/>
    <col min="4" max="4" width="29.7109375" style="18" customWidth="1"/>
    <col min="5" max="5" width="19.00390625" style="18" customWidth="1"/>
    <col min="6" max="16384" width="9.140625" style="18" customWidth="1"/>
  </cols>
  <sheetData>
    <row r="1" spans="1:5" ht="15">
      <c r="A1" s="182" t="s">
        <v>108</v>
      </c>
      <c r="B1" s="182" t="s">
        <v>105</v>
      </c>
      <c r="C1" s="182" t="s">
        <v>109</v>
      </c>
      <c r="D1" s="182" t="s">
        <v>106</v>
      </c>
      <c r="E1" s="182" t="s">
        <v>107</v>
      </c>
    </row>
    <row r="2" spans="1:5" ht="15">
      <c r="A2" s="183"/>
      <c r="B2" s="182"/>
      <c r="C2" s="182"/>
      <c r="D2" s="182"/>
      <c r="E2" s="182"/>
    </row>
    <row r="3" spans="1:5" ht="15">
      <c r="A3" s="183"/>
      <c r="B3" s="182"/>
      <c r="C3" s="182"/>
      <c r="D3" s="182"/>
      <c r="E3" s="182"/>
    </row>
    <row r="4" spans="1:5" ht="15">
      <c r="A4" s="184" t="s">
        <v>110</v>
      </c>
      <c r="B4" s="185"/>
      <c r="C4" s="185"/>
      <c r="D4" s="185"/>
      <c r="E4" s="186"/>
    </row>
  </sheetData>
  <sheetProtection/>
  <mergeCells count="6">
    <mergeCell ref="A1:A3"/>
    <mergeCell ref="B1:B3"/>
    <mergeCell ref="D1:D3"/>
    <mergeCell ref="E1:E3"/>
    <mergeCell ref="C1:C3"/>
    <mergeCell ref="A4:E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Anusha-Integrated</dc:creator>
  <cp:keywords/>
  <dc:description/>
  <cp:lastModifiedBy>Radhika V</cp:lastModifiedBy>
  <cp:lastPrinted>2018-07-14T12:26:59Z</cp:lastPrinted>
  <dcterms:created xsi:type="dcterms:W3CDTF">2015-12-23T11:18:16Z</dcterms:created>
  <dcterms:modified xsi:type="dcterms:W3CDTF">2023-04-17T04:30:48Z</dcterms:modified>
  <cp:category/>
  <cp:version/>
  <cp:contentType/>
  <cp:contentStatus/>
</cp:coreProperties>
</file>