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N:\Users\Finance\Radhika\Radhika\share correspondence\2025\"/>
    </mc:Choice>
  </mc:AlternateContent>
  <xr:revisionPtr revIDLastSave="0" documentId="8_{5AA55871-CAB6-46A8-B2E1-04142016E775}" xr6:coauthVersionLast="47" xr6:coauthVersionMax="47" xr10:uidLastSave="{00000000-0000-0000-0000-000000000000}"/>
  <bookViews>
    <workbookView xWindow="-120" yWindow="-120" windowWidth="29040" windowHeight="15720" activeTab="3" xr2:uid="{00000000-000D-0000-FFFF-FFFF00000000}"/>
  </bookViews>
  <sheets>
    <sheet name="Declaration" sheetId="1" r:id="rId1"/>
    <sheet name="Table I" sheetId="2" r:id="rId2"/>
    <sheet name="Table II" sheetId="3" r:id="rId3"/>
    <sheet name="Table III" sheetId="4" r:id="rId4"/>
    <sheet name="Table IV" sheetId="5" r:id="rId5"/>
    <sheet name="Table V" sheetId="9" r:id="rId6"/>
    <sheet name="Prom Breakup" sheetId="11" r:id="rId7"/>
    <sheet name="Person Acting in concert" sheetId="12" r:id="rId8"/>
    <sheet name="1%" sheetId="13" r:id="rId9"/>
    <sheet name="1% breakup" sheetId="14" r:id="rId10"/>
    <sheet name="Unclaimed shares" sheetId="15" r:id="rId11"/>
    <sheet name="Others Breakup" sheetId="16" r:id="rId12"/>
  </sheets>
  <externalReferences>
    <externalReference r:id="rId13"/>
  </externalReferences>
  <calcPr calcId="181029"/>
</workbook>
</file>

<file path=xl/calcChain.xml><?xml version="1.0" encoding="utf-8"?>
<calcChain xmlns="http://schemas.openxmlformats.org/spreadsheetml/2006/main">
  <c r="T69" i="13" l="1"/>
  <c r="R69" i="13"/>
  <c r="I69" i="13"/>
  <c r="K69" i="13" s="1"/>
  <c r="M69" i="13" s="1"/>
  <c r="H13" i="16"/>
  <c r="G13" i="16"/>
  <c r="F13" i="16"/>
  <c r="E13" i="16"/>
  <c r="H3" i="16"/>
  <c r="G3" i="16"/>
  <c r="F3" i="16"/>
  <c r="F14" i="16" s="1"/>
  <c r="E3" i="16"/>
  <c r="B5" i="15"/>
  <c r="A5" i="15"/>
  <c r="T78" i="13"/>
  <c r="R78" i="13"/>
  <c r="I78" i="13"/>
  <c r="K78" i="13" s="1"/>
  <c r="M78" i="13" s="1"/>
  <c r="J75" i="4"/>
  <c r="J73" i="4"/>
  <c r="J66" i="4"/>
  <c r="J63" i="4"/>
  <c r="J61" i="4"/>
  <c r="J59" i="4"/>
  <c r="J55" i="4"/>
  <c r="J49" i="4"/>
  <c r="J47" i="4"/>
  <c r="J41" i="4"/>
  <c r="J35" i="4"/>
  <c r="J33" i="4"/>
  <c r="J31" i="4"/>
  <c r="J25" i="4"/>
  <c r="J21" i="4"/>
  <c r="J19" i="4"/>
  <c r="J17" i="4"/>
  <c r="J9" i="4"/>
  <c r="H14" i="16" l="1"/>
  <c r="E14" i="16"/>
  <c r="G14" i="16"/>
  <c r="O69" i="13"/>
  <c r="N69" i="13"/>
  <c r="J69" i="13"/>
  <c r="N78" i="13"/>
  <c r="O78" i="13"/>
  <c r="J78" i="13"/>
  <c r="O64" i="13"/>
  <c r="U64" i="13" s="1"/>
  <c r="H23" i="4"/>
  <c r="K80" i="13"/>
  <c r="M80" i="13" s="1"/>
  <c r="N80" i="13" s="1"/>
  <c r="P80" i="13" s="1"/>
  <c r="I80" i="13"/>
  <c r="J80" i="13" s="1"/>
  <c r="N79" i="13"/>
  <c r="J79" i="13"/>
  <c r="N77" i="13"/>
  <c r="J77" i="13"/>
  <c r="N76" i="13"/>
  <c r="K76" i="13"/>
  <c r="J76" i="13"/>
  <c r="I75" i="13"/>
  <c r="J75" i="13" s="1"/>
  <c r="N74" i="13"/>
  <c r="K74" i="13"/>
  <c r="J74" i="13"/>
  <c r="I73" i="13"/>
  <c r="J73" i="13" s="1"/>
  <c r="N72" i="13"/>
  <c r="K72" i="13"/>
  <c r="J72" i="13"/>
  <c r="I71" i="13"/>
  <c r="K71" i="13" s="1"/>
  <c r="M71" i="13" s="1"/>
  <c r="N71" i="13" s="1"/>
  <c r="P71" i="13" s="1"/>
  <c r="T70" i="13"/>
  <c r="R70" i="13"/>
  <c r="I70" i="13"/>
  <c r="T68" i="13"/>
  <c r="R68" i="13"/>
  <c r="I68" i="13"/>
  <c r="K68" i="13" s="1"/>
  <c r="M68" i="13" s="1"/>
  <c r="O68" i="13" s="1"/>
  <c r="U68" i="13" s="1"/>
  <c r="I67" i="13"/>
  <c r="K67" i="13" s="1"/>
  <c r="M67" i="13" s="1"/>
  <c r="N67" i="13" s="1"/>
  <c r="P67" i="13" s="1"/>
  <c r="N66" i="13"/>
  <c r="K66" i="13"/>
  <c r="J66" i="13"/>
  <c r="I65" i="13"/>
  <c r="J65" i="13" s="1"/>
  <c r="T64" i="13"/>
  <c r="R64" i="13"/>
  <c r="I64" i="13"/>
  <c r="K64" i="13" s="1"/>
  <c r="M64" i="13" s="1"/>
  <c r="I63" i="13"/>
  <c r="K63" i="13" s="1"/>
  <c r="M63" i="13" s="1"/>
  <c r="N63" i="13" s="1"/>
  <c r="P63" i="13" s="1"/>
  <c r="N62" i="13"/>
  <c r="K62" i="13"/>
  <c r="J62" i="13"/>
  <c r="I61" i="13"/>
  <c r="N60" i="13"/>
  <c r="K60" i="13"/>
  <c r="J60" i="13"/>
  <c r="K59" i="13"/>
  <c r="M59" i="13" s="1"/>
  <c r="N59" i="13" s="1"/>
  <c r="P59" i="13" s="1"/>
  <c r="I59" i="13"/>
  <c r="J59" i="13" s="1"/>
  <c r="N58" i="13"/>
  <c r="K58" i="13"/>
  <c r="J58" i="13"/>
  <c r="I57" i="13"/>
  <c r="K57" i="13" s="1"/>
  <c r="M57" i="13" s="1"/>
  <c r="N57" i="13" s="1"/>
  <c r="P57" i="13" s="1"/>
  <c r="N56" i="13"/>
  <c r="K56" i="13"/>
  <c r="J56" i="13"/>
  <c r="I55" i="13"/>
  <c r="K55" i="13" s="1"/>
  <c r="M55" i="13" s="1"/>
  <c r="N55" i="13" s="1"/>
  <c r="P55" i="13" s="1"/>
  <c r="N54" i="13"/>
  <c r="K54" i="13"/>
  <c r="J54" i="13"/>
  <c r="K53" i="13"/>
  <c r="M53" i="13" s="1"/>
  <c r="N53" i="13" s="1"/>
  <c r="P53" i="13" s="1"/>
  <c r="J53" i="13"/>
  <c r="N52" i="13"/>
  <c r="K52" i="13"/>
  <c r="J52" i="13"/>
  <c r="N51" i="13"/>
  <c r="K51" i="13"/>
  <c r="J51" i="13"/>
  <c r="I50" i="13"/>
  <c r="K50" i="13" s="1"/>
  <c r="M50" i="13" s="1"/>
  <c r="N50" i="13" s="1"/>
  <c r="P50" i="13" s="1"/>
  <c r="I49" i="13"/>
  <c r="J49" i="13" s="1"/>
  <c r="K49" i="13" s="1"/>
  <c r="M49" i="13" s="1"/>
  <c r="N49" i="13" s="1"/>
  <c r="P49" i="13" s="1"/>
  <c r="N48" i="13"/>
  <c r="K48" i="13"/>
  <c r="J48" i="13"/>
  <c r="I47" i="13"/>
  <c r="J47" i="13" s="1"/>
  <c r="N46" i="13"/>
  <c r="K46" i="13"/>
  <c r="J46" i="13"/>
  <c r="I45" i="13"/>
  <c r="J45" i="13" s="1"/>
  <c r="N44" i="13"/>
  <c r="K44" i="13"/>
  <c r="J44" i="13"/>
  <c r="N43" i="13"/>
  <c r="K43" i="13"/>
  <c r="J43" i="13"/>
  <c r="N42" i="13"/>
  <c r="K42" i="13"/>
  <c r="J42" i="13"/>
  <c r="I41" i="13"/>
  <c r="J41" i="13" s="1"/>
  <c r="N40" i="13"/>
  <c r="K40" i="13"/>
  <c r="J40" i="13"/>
  <c r="N39" i="13"/>
  <c r="K39" i="13"/>
  <c r="J39" i="13"/>
  <c r="I38" i="13"/>
  <c r="K38" i="13" s="1"/>
  <c r="M38" i="13" s="1"/>
  <c r="N38" i="13" s="1"/>
  <c r="P38" i="13" s="1"/>
  <c r="N37" i="13"/>
  <c r="K37" i="13"/>
  <c r="J37" i="13"/>
  <c r="N36" i="13"/>
  <c r="K36" i="13"/>
  <c r="J36" i="13"/>
  <c r="K35" i="13"/>
  <c r="M35" i="13" s="1"/>
  <c r="N35" i="13" s="1"/>
  <c r="P35" i="13" s="1"/>
  <c r="I35" i="13"/>
  <c r="J35" i="13" s="1"/>
  <c r="N34" i="13"/>
  <c r="K34" i="13"/>
  <c r="J34" i="13"/>
  <c r="I33" i="13"/>
  <c r="K33" i="13" s="1"/>
  <c r="M33" i="13" s="1"/>
  <c r="N33" i="13" s="1"/>
  <c r="P33" i="13" s="1"/>
  <c r="N32" i="13"/>
  <c r="K32" i="13"/>
  <c r="J32" i="13"/>
  <c r="I31" i="13"/>
  <c r="N30" i="13"/>
  <c r="K30" i="13"/>
  <c r="J30" i="13"/>
  <c r="K29" i="13"/>
  <c r="M29" i="13" s="1"/>
  <c r="N29" i="13" s="1"/>
  <c r="P29" i="13" s="1"/>
  <c r="I29" i="13"/>
  <c r="J29" i="13" s="1"/>
  <c r="N28" i="13"/>
  <c r="K28" i="13"/>
  <c r="J28" i="13"/>
  <c r="N27" i="13"/>
  <c r="K27" i="13"/>
  <c r="J27" i="13"/>
  <c r="N26" i="13"/>
  <c r="K26" i="13"/>
  <c r="J26" i="13"/>
  <c r="I25" i="13"/>
  <c r="K25" i="13" s="1"/>
  <c r="M25" i="13" s="1"/>
  <c r="N25" i="13" s="1"/>
  <c r="P25" i="13" s="1"/>
  <c r="N24" i="13"/>
  <c r="K24" i="13"/>
  <c r="J24" i="13"/>
  <c r="I23" i="13"/>
  <c r="K23" i="13" s="1"/>
  <c r="M23" i="13" s="1"/>
  <c r="N23" i="13" s="1"/>
  <c r="P23" i="13" s="1"/>
  <c r="N22" i="13"/>
  <c r="K22" i="13"/>
  <c r="J22" i="13"/>
  <c r="I21" i="13"/>
  <c r="J21" i="13" s="1"/>
  <c r="N20" i="13"/>
  <c r="K20" i="13"/>
  <c r="J20" i="13"/>
  <c r="I19" i="13"/>
  <c r="K19" i="13" s="1"/>
  <c r="M19" i="13" s="1"/>
  <c r="N19" i="13" s="1"/>
  <c r="P19" i="13" s="1"/>
  <c r="N18" i="13"/>
  <c r="K18" i="13"/>
  <c r="J18" i="13"/>
  <c r="I17" i="13"/>
  <c r="J17" i="13" s="1"/>
  <c r="N16" i="13"/>
  <c r="K16" i="13"/>
  <c r="J16" i="13"/>
  <c r="I15" i="13"/>
  <c r="K15" i="13" s="1"/>
  <c r="M15" i="13" s="1"/>
  <c r="N15" i="13" s="1"/>
  <c r="P15" i="13" s="1"/>
  <c r="N14" i="13"/>
  <c r="K14" i="13"/>
  <c r="J14" i="13"/>
  <c r="K13" i="13"/>
  <c r="M13" i="13" s="1"/>
  <c r="N13" i="13" s="1"/>
  <c r="P13" i="13" s="1"/>
  <c r="I13" i="13"/>
  <c r="J13" i="13" s="1"/>
  <c r="N12" i="13"/>
  <c r="K12" i="13"/>
  <c r="J12" i="13"/>
  <c r="I11" i="13"/>
  <c r="J11" i="13" s="1"/>
  <c r="N10" i="13"/>
  <c r="K10" i="13"/>
  <c r="J10" i="13"/>
  <c r="I9" i="13"/>
  <c r="N8" i="13"/>
  <c r="K8" i="13"/>
  <c r="J8" i="13"/>
  <c r="I7" i="13"/>
  <c r="K7" i="13" s="1"/>
  <c r="M7" i="13" s="1"/>
  <c r="N7" i="13" s="1"/>
  <c r="P7" i="13" s="1"/>
  <c r="N6" i="13"/>
  <c r="K6" i="13"/>
  <c r="J6" i="13"/>
  <c r="I5" i="13"/>
  <c r="K5" i="13" s="1"/>
  <c r="M5" i="13" s="1"/>
  <c r="N5" i="13" s="1"/>
  <c r="P5" i="13" s="1"/>
  <c r="K22" i="11"/>
  <c r="L22" i="11" s="1"/>
  <c r="G22" i="11"/>
  <c r="H22" i="11" s="1"/>
  <c r="K21" i="11"/>
  <c r="L21" i="11" s="1"/>
  <c r="G21" i="11"/>
  <c r="H21" i="11" s="1"/>
  <c r="K20" i="11"/>
  <c r="L20" i="11" s="1"/>
  <c r="G20" i="11"/>
  <c r="H20" i="11" s="1"/>
  <c r="K19" i="11"/>
  <c r="L19" i="11" s="1"/>
  <c r="G19" i="11"/>
  <c r="H19" i="11" s="1"/>
  <c r="K18" i="11"/>
  <c r="L18" i="11" s="1"/>
  <c r="G18" i="11"/>
  <c r="H18" i="11" s="1"/>
  <c r="K17" i="11"/>
  <c r="L17" i="11" s="1"/>
  <c r="G17" i="11"/>
  <c r="H17" i="11" s="1"/>
  <c r="K16" i="11"/>
  <c r="L16" i="11" s="1"/>
  <c r="G16" i="11"/>
  <c r="H16" i="11" s="1"/>
  <c r="K15" i="11"/>
  <c r="L15" i="11" s="1"/>
  <c r="G15" i="11"/>
  <c r="H15" i="11" s="1"/>
  <c r="K14" i="11"/>
  <c r="L14" i="11" s="1"/>
  <c r="G14" i="11"/>
  <c r="H14" i="11" s="1"/>
  <c r="K13" i="11"/>
  <c r="L13" i="11" s="1"/>
  <c r="G13" i="11"/>
  <c r="H13" i="11" s="1"/>
  <c r="K12" i="11"/>
  <c r="L12" i="11" s="1"/>
  <c r="G12" i="11"/>
  <c r="H12" i="11" s="1"/>
  <c r="K11" i="11"/>
  <c r="L11" i="11" s="1"/>
  <c r="G11" i="11"/>
  <c r="H11" i="11" s="1"/>
  <c r="K10" i="11"/>
  <c r="L10" i="11" s="1"/>
  <c r="G10" i="11"/>
  <c r="H10" i="11" s="1"/>
  <c r="K9" i="11"/>
  <c r="L9" i="11" s="1"/>
  <c r="G9" i="11"/>
  <c r="H9" i="11" s="1"/>
  <c r="K8" i="11"/>
  <c r="L8" i="11" s="1"/>
  <c r="G8" i="11"/>
  <c r="H8" i="11" s="1"/>
  <c r="K7" i="11"/>
  <c r="L7" i="11" s="1"/>
  <c r="G7" i="11"/>
  <c r="H7" i="11" s="1"/>
  <c r="K6" i="11"/>
  <c r="L6" i="11" s="1"/>
  <c r="G6" i="11"/>
  <c r="H6" i="11" s="1"/>
  <c r="K5" i="11"/>
  <c r="L5" i="11" s="1"/>
  <c r="G5" i="11"/>
  <c r="H5" i="11" s="1"/>
  <c r="K4" i="11"/>
  <c r="L4" i="11" s="1"/>
  <c r="G4" i="11"/>
  <c r="H4" i="11" s="1"/>
  <c r="AA11" i="5"/>
  <c r="R11" i="5"/>
  <c r="Q11" i="5"/>
  <c r="P11" i="5"/>
  <c r="N11" i="5"/>
  <c r="M11" i="5"/>
  <c r="L11" i="5"/>
  <c r="K11" i="5"/>
  <c r="J11" i="5"/>
  <c r="I11" i="5"/>
  <c r="H11" i="5"/>
  <c r="G11" i="5"/>
  <c r="F11" i="5"/>
  <c r="E11" i="5"/>
  <c r="D11" i="5"/>
  <c r="C11" i="5"/>
  <c r="AD81" i="4"/>
  <c r="AC81" i="4"/>
  <c r="AB81" i="4"/>
  <c r="AB82" i="4" s="1"/>
  <c r="AA81" i="4"/>
  <c r="R81" i="4"/>
  <c r="Q81" i="4"/>
  <c r="N81" i="4"/>
  <c r="L81" i="4"/>
  <c r="K81" i="4"/>
  <c r="G81" i="4"/>
  <c r="F81" i="4"/>
  <c r="F82" i="4" s="1"/>
  <c r="E6" i="2" s="1"/>
  <c r="E81" i="4"/>
  <c r="D81" i="4"/>
  <c r="H79" i="4"/>
  <c r="H77" i="4"/>
  <c r="H71" i="4"/>
  <c r="H69" i="4"/>
  <c r="H67" i="4"/>
  <c r="H65" i="4"/>
  <c r="H57" i="4"/>
  <c r="AD53" i="4"/>
  <c r="AC53" i="4"/>
  <c r="AB53" i="4"/>
  <c r="AA53" i="4"/>
  <c r="R53" i="4"/>
  <c r="Q53" i="4"/>
  <c r="P53" i="4"/>
  <c r="N53" i="4"/>
  <c r="L53" i="4"/>
  <c r="K53" i="4"/>
  <c r="H53" i="4"/>
  <c r="G53" i="4"/>
  <c r="F53" i="4"/>
  <c r="E53" i="4"/>
  <c r="D53" i="4"/>
  <c r="P51" i="4"/>
  <c r="H51" i="4"/>
  <c r="AD45" i="4"/>
  <c r="AC45" i="4"/>
  <c r="AB45" i="4"/>
  <c r="AA45" i="4"/>
  <c r="R45" i="4"/>
  <c r="Q45" i="4"/>
  <c r="N45" i="4"/>
  <c r="L45" i="4"/>
  <c r="K45" i="4"/>
  <c r="G45" i="4"/>
  <c r="F45" i="4"/>
  <c r="E45" i="4"/>
  <c r="D45" i="4"/>
  <c r="H43" i="4"/>
  <c r="H39" i="4"/>
  <c r="H37" i="4"/>
  <c r="J37" i="4" s="1"/>
  <c r="M37" i="4" s="1"/>
  <c r="AD29" i="4"/>
  <c r="AC29" i="4"/>
  <c r="AC82" i="4" s="1"/>
  <c r="AB29" i="4"/>
  <c r="AA29" i="4"/>
  <c r="R29" i="4"/>
  <c r="R82" i="4" s="1"/>
  <c r="Q6" i="2" s="1"/>
  <c r="Q29" i="4"/>
  <c r="Q82" i="4" s="1"/>
  <c r="P6" i="2" s="1"/>
  <c r="P10" i="2" s="1"/>
  <c r="N29" i="4"/>
  <c r="L29" i="4"/>
  <c r="K29" i="4"/>
  <c r="G29" i="4"/>
  <c r="F29" i="4"/>
  <c r="E29" i="4"/>
  <c r="D29" i="4"/>
  <c r="H15" i="4"/>
  <c r="H13" i="4"/>
  <c r="I13" i="4" s="1"/>
  <c r="H11" i="4"/>
  <c r="I11" i="4" s="1"/>
  <c r="O9" i="4"/>
  <c r="M7" i="4"/>
  <c r="H7" i="4"/>
  <c r="J7" i="4" s="1"/>
  <c r="R27" i="3"/>
  <c r="P5" i="2" s="1"/>
  <c r="AB26" i="3"/>
  <c r="AA26" i="3"/>
  <c r="Z26" i="3"/>
  <c r="Y26" i="3"/>
  <c r="X26" i="3"/>
  <c r="W26" i="3"/>
  <c r="V26" i="3"/>
  <c r="U26" i="3"/>
  <c r="T26" i="3"/>
  <c r="T27" i="3" s="1"/>
  <c r="R5" i="2" s="1"/>
  <c r="R10" i="2" s="1"/>
  <c r="S26" i="3"/>
  <c r="R26" i="3"/>
  <c r="O26" i="3"/>
  <c r="O27" i="3" s="1"/>
  <c r="M5" i="2" s="1"/>
  <c r="M26" i="3"/>
  <c r="M27" i="3" s="1"/>
  <c r="K5" i="2" s="1"/>
  <c r="L26" i="3"/>
  <c r="K26" i="3"/>
  <c r="I26" i="3"/>
  <c r="H26" i="3"/>
  <c r="G26" i="3"/>
  <c r="F26" i="3"/>
  <c r="F27" i="3" s="1"/>
  <c r="E26" i="3"/>
  <c r="E27" i="3" s="1"/>
  <c r="C5" i="2" s="1"/>
  <c r="P24" i="3"/>
  <c r="Q24" i="3" s="1"/>
  <c r="P22" i="3"/>
  <c r="Q22" i="3" s="1"/>
  <c r="P20" i="3"/>
  <c r="Q20" i="3" s="1"/>
  <c r="P18" i="3"/>
  <c r="Q18" i="3" s="1"/>
  <c r="P16" i="3"/>
  <c r="Q16" i="3" s="1"/>
  <c r="N16" i="3"/>
  <c r="N26" i="3" s="1"/>
  <c r="J16" i="3"/>
  <c r="J26" i="3" s="1"/>
  <c r="AB14" i="3"/>
  <c r="AA14" i="3"/>
  <c r="Z14" i="3"/>
  <c r="Y14" i="3"/>
  <c r="X14" i="3"/>
  <c r="W14" i="3"/>
  <c r="V14" i="3"/>
  <c r="U14" i="3"/>
  <c r="T14" i="3"/>
  <c r="S14" i="3"/>
  <c r="S27" i="3" s="1"/>
  <c r="Q5" i="2" s="1"/>
  <c r="R14" i="3"/>
  <c r="O14" i="3"/>
  <c r="M14" i="3"/>
  <c r="L14" i="3"/>
  <c r="K14" i="3"/>
  <c r="I14" i="3"/>
  <c r="H14" i="3"/>
  <c r="G14" i="3"/>
  <c r="F14" i="3"/>
  <c r="E14" i="3"/>
  <c r="P12" i="3"/>
  <c r="Q12" i="3" s="1"/>
  <c r="N12" i="3"/>
  <c r="J12" i="3"/>
  <c r="P10" i="3"/>
  <c r="P8" i="3"/>
  <c r="Q8" i="3" s="1"/>
  <c r="Q14" i="3" s="1"/>
  <c r="Q6" i="3"/>
  <c r="P6" i="3"/>
  <c r="N6" i="3"/>
  <c r="J6" i="3"/>
  <c r="J14" i="3" s="1"/>
  <c r="Y10" i="2"/>
  <c r="X10" i="2"/>
  <c r="W10" i="2"/>
  <c r="V10" i="2"/>
  <c r="U10" i="2"/>
  <c r="T10" i="2"/>
  <c r="Z9" i="2"/>
  <c r="Q9" i="2"/>
  <c r="P9" i="2"/>
  <c r="O9" i="2"/>
  <c r="N9" i="2"/>
  <c r="M9" i="2"/>
  <c r="L9" i="2"/>
  <c r="K9" i="2"/>
  <c r="J9" i="2"/>
  <c r="I9" i="2"/>
  <c r="H9" i="2"/>
  <c r="G9" i="2"/>
  <c r="F9" i="2"/>
  <c r="E9" i="2"/>
  <c r="D9" i="2"/>
  <c r="C9" i="2"/>
  <c r="Z8" i="2"/>
  <c r="Q8" i="2"/>
  <c r="P8" i="2"/>
  <c r="O8" i="2"/>
  <c r="N8" i="2"/>
  <c r="M8" i="2"/>
  <c r="L8" i="2"/>
  <c r="K8" i="2"/>
  <c r="J8" i="2"/>
  <c r="I8" i="2"/>
  <c r="H8" i="2"/>
  <c r="G8" i="2"/>
  <c r="F8" i="2"/>
  <c r="E8" i="2"/>
  <c r="D8" i="2"/>
  <c r="C8" i="2"/>
  <c r="Z7" i="2"/>
  <c r="Q7" i="2"/>
  <c r="P7" i="2"/>
  <c r="O7" i="2"/>
  <c r="N7" i="2"/>
  <c r="M7" i="2"/>
  <c r="L7" i="2"/>
  <c r="K7" i="2"/>
  <c r="J7" i="2"/>
  <c r="I7" i="2"/>
  <c r="H7" i="2"/>
  <c r="G7" i="2"/>
  <c r="F7" i="2"/>
  <c r="E7" i="2"/>
  <c r="D7" i="2"/>
  <c r="C7" i="2"/>
  <c r="D5" i="2"/>
  <c r="AB27" i="3" l="1"/>
  <c r="Z5" i="2" s="1"/>
  <c r="U27" i="3"/>
  <c r="S5" i="2" s="1"/>
  <c r="S10" i="2" s="1"/>
  <c r="Y27" i="3"/>
  <c r="W5" i="2" s="1"/>
  <c r="K47" i="13"/>
  <c r="M47" i="13" s="1"/>
  <c r="N47" i="13" s="1"/>
  <c r="P47" i="13" s="1"/>
  <c r="X27" i="3"/>
  <c r="V5" i="2" s="1"/>
  <c r="N14" i="3"/>
  <c r="N27" i="3" s="1"/>
  <c r="L5" i="2" s="1"/>
  <c r="P14" i="3"/>
  <c r="G27" i="3"/>
  <c r="E5" i="2" s="1"/>
  <c r="E10" i="2" s="1"/>
  <c r="V27" i="3"/>
  <c r="T5" i="2" s="1"/>
  <c r="Z27" i="3"/>
  <c r="X5" i="2" s="1"/>
  <c r="W27" i="3"/>
  <c r="U5" i="2" s="1"/>
  <c r="AA27" i="3"/>
  <c r="Y5" i="2" s="1"/>
  <c r="N82" i="4"/>
  <c r="M6" i="2" s="1"/>
  <c r="M10" i="2" s="1"/>
  <c r="J7" i="13"/>
  <c r="K41" i="13"/>
  <c r="M41" i="13" s="1"/>
  <c r="N41" i="13" s="1"/>
  <c r="P41" i="13" s="1"/>
  <c r="J25" i="13"/>
  <c r="K11" i="13"/>
  <c r="M11" i="13" s="1"/>
  <c r="N11" i="13" s="1"/>
  <c r="P11" i="13" s="1"/>
  <c r="K73" i="13"/>
  <c r="M73" i="13" s="1"/>
  <c r="N73" i="13" s="1"/>
  <c r="P73" i="13" s="1"/>
  <c r="K45" i="13"/>
  <c r="M45" i="13" s="1"/>
  <c r="N45" i="13" s="1"/>
  <c r="P45" i="13" s="1"/>
  <c r="P78" i="13"/>
  <c r="U78" i="13"/>
  <c r="K75" i="13"/>
  <c r="M75" i="13" s="1"/>
  <c r="N75" i="13" s="1"/>
  <c r="P75" i="13" s="1"/>
  <c r="K21" i="13"/>
  <c r="M21" i="13" s="1"/>
  <c r="N21" i="13" s="1"/>
  <c r="P21" i="13" s="1"/>
  <c r="U69" i="13"/>
  <c r="P69" i="13"/>
  <c r="I57" i="4"/>
  <c r="J57" i="4"/>
  <c r="M57" i="4" s="1"/>
  <c r="I51" i="4"/>
  <c r="I53" i="4" s="1"/>
  <c r="J51" i="4"/>
  <c r="J53" i="4" s="1"/>
  <c r="M51" i="4"/>
  <c r="M53" i="4" s="1"/>
  <c r="O43" i="4"/>
  <c r="P43" i="4" s="1"/>
  <c r="J43" i="4"/>
  <c r="M43" i="4" s="1"/>
  <c r="I79" i="4"/>
  <c r="J79" i="4"/>
  <c r="M79" i="4" s="1"/>
  <c r="O77" i="4"/>
  <c r="P77" i="4" s="1"/>
  <c r="J77" i="4"/>
  <c r="M77" i="4" s="1"/>
  <c r="O71" i="4"/>
  <c r="P71" i="4" s="1"/>
  <c r="J71" i="4"/>
  <c r="M71" i="4" s="1"/>
  <c r="I69" i="4"/>
  <c r="J69" i="4"/>
  <c r="M69" i="4" s="1"/>
  <c r="O67" i="4"/>
  <c r="P67" i="4" s="1"/>
  <c r="J67" i="4"/>
  <c r="M67" i="4" s="1"/>
  <c r="O65" i="4"/>
  <c r="P65" i="4" s="1"/>
  <c r="J65" i="4"/>
  <c r="I39" i="4"/>
  <c r="J39" i="4"/>
  <c r="O39" i="4"/>
  <c r="P39" i="4" s="1"/>
  <c r="I23" i="4"/>
  <c r="J23" i="4"/>
  <c r="M23" i="4" s="1"/>
  <c r="O15" i="4"/>
  <c r="P15" i="4" s="1"/>
  <c r="J15" i="4"/>
  <c r="M15" i="4" s="1"/>
  <c r="O13" i="4"/>
  <c r="P13" i="4" s="1"/>
  <c r="J13" i="4"/>
  <c r="M13" i="4" s="1"/>
  <c r="O11" i="4"/>
  <c r="P11" i="4" s="1"/>
  <c r="J11" i="4"/>
  <c r="J68" i="13"/>
  <c r="AA82" i="4"/>
  <c r="Z6" i="2" s="1"/>
  <c r="Z10" i="2" s="1"/>
  <c r="H29" i="4"/>
  <c r="O23" i="4"/>
  <c r="P23" i="4" s="1"/>
  <c r="G82" i="4"/>
  <c r="F6" i="2" s="1"/>
  <c r="K82" i="4"/>
  <c r="J6" i="2" s="1"/>
  <c r="L82" i="4"/>
  <c r="K6" i="2" s="1"/>
  <c r="K10" i="2"/>
  <c r="O79" i="4"/>
  <c r="P79" i="4" s="1"/>
  <c r="I67" i="4"/>
  <c r="I15" i="4"/>
  <c r="D82" i="4"/>
  <c r="C6" i="2" s="1"/>
  <c r="C10" i="2" s="1"/>
  <c r="E82" i="4"/>
  <c r="D6" i="2" s="1"/>
  <c r="D10" i="2" s="1"/>
  <c r="Q10" i="2" s="1"/>
  <c r="N68" i="13"/>
  <c r="P68" i="13" s="1"/>
  <c r="O69" i="4"/>
  <c r="P69" i="4" s="1"/>
  <c r="O7" i="4"/>
  <c r="I71" i="4"/>
  <c r="J5" i="13"/>
  <c r="J19" i="13"/>
  <c r="J33" i="13"/>
  <c r="K61" i="13"/>
  <c r="M61" i="13" s="1"/>
  <c r="N61" i="13" s="1"/>
  <c r="P61" i="13" s="1"/>
  <c r="J61" i="13"/>
  <c r="K65" i="13"/>
  <c r="M65" i="13" s="1"/>
  <c r="N65" i="13" s="1"/>
  <c r="P65" i="13" s="1"/>
  <c r="H27" i="3"/>
  <c r="F5" i="2" s="1"/>
  <c r="F10" i="2" s="1"/>
  <c r="P26" i="3"/>
  <c r="J15" i="13"/>
  <c r="J38" i="13"/>
  <c r="K70" i="13"/>
  <c r="M70" i="13" s="1"/>
  <c r="O70" i="13" s="1"/>
  <c r="U70" i="13" s="1"/>
  <c r="J70" i="13"/>
  <c r="I27" i="3"/>
  <c r="G5" i="2" s="1"/>
  <c r="O57" i="4"/>
  <c r="J57" i="13"/>
  <c r="J27" i="3"/>
  <c r="H5" i="2" s="1"/>
  <c r="I7" i="4"/>
  <c r="H45" i="4"/>
  <c r="O37" i="4"/>
  <c r="I37" i="4"/>
  <c r="H81" i="4"/>
  <c r="K9" i="13"/>
  <c r="M9" i="13" s="1"/>
  <c r="N9" i="13" s="1"/>
  <c r="P9" i="13" s="1"/>
  <c r="J9" i="13"/>
  <c r="J23" i="13"/>
  <c r="L27" i="3"/>
  <c r="J5" i="2" s="1"/>
  <c r="J10" i="2" s="1"/>
  <c r="I43" i="4"/>
  <c r="I65" i="4"/>
  <c r="J63" i="13"/>
  <c r="J71" i="13"/>
  <c r="J64" i="13"/>
  <c r="N64" i="13"/>
  <c r="P64" i="13" s="1"/>
  <c r="K31" i="13"/>
  <c r="M31" i="13" s="1"/>
  <c r="N31" i="13" s="1"/>
  <c r="P31" i="13" s="1"/>
  <c r="J31" i="13"/>
  <c r="K27" i="3"/>
  <c r="I5" i="2" s="1"/>
  <c r="O53" i="4"/>
  <c r="AD82" i="4"/>
  <c r="J50" i="13"/>
  <c r="J67" i="13"/>
  <c r="I77" i="4"/>
  <c r="K17" i="13"/>
  <c r="M17" i="13" s="1"/>
  <c r="N17" i="13" s="1"/>
  <c r="P17" i="13" s="1"/>
  <c r="J55" i="13"/>
  <c r="J81" i="4" l="1"/>
  <c r="M65" i="4"/>
  <c r="M81" i="4" s="1"/>
  <c r="I45" i="4"/>
  <c r="M39" i="4"/>
  <c r="M45" i="4" s="1"/>
  <c r="J45" i="4"/>
  <c r="J29" i="4"/>
  <c r="M11" i="4"/>
  <c r="M29" i="4" s="1"/>
  <c r="H82" i="4"/>
  <c r="G6" i="2" s="1"/>
  <c r="G10" i="2" s="1"/>
  <c r="I81" i="4"/>
  <c r="I29" i="4"/>
  <c r="P37" i="4"/>
  <c r="P45" i="4" s="1"/>
  <c r="O45" i="4"/>
  <c r="P7" i="4"/>
  <c r="P29" i="4" s="1"/>
  <c r="O29" i="4"/>
  <c r="Q26" i="3"/>
  <c r="Q27" i="3" s="1"/>
  <c r="O5" i="2" s="1"/>
  <c r="P27" i="3"/>
  <c r="N5" i="2" s="1"/>
  <c r="O81" i="4"/>
  <c r="P57" i="4"/>
  <c r="P81" i="4" s="1"/>
  <c r="N70" i="13"/>
  <c r="P70" i="13" s="1"/>
  <c r="P82" i="4" l="1"/>
  <c r="O6" i="2" s="1"/>
  <c r="O10" i="2" s="1"/>
  <c r="J82" i="4"/>
  <c r="I6" i="2" s="1"/>
  <c r="I10" i="2" s="1"/>
  <c r="M82" i="4"/>
  <c r="L6" i="2" s="1"/>
  <c r="L10" i="2" s="1"/>
  <c r="I82" i="4"/>
  <c r="H6" i="2" s="1"/>
  <c r="H10" i="2" s="1"/>
  <c r="O82" i="4"/>
  <c r="N6" i="2" s="1"/>
  <c r="N10" i="2" s="1"/>
</calcChain>
</file>

<file path=xl/sharedStrings.xml><?xml version="1.0" encoding="utf-8"?>
<sst xmlns="http://schemas.openxmlformats.org/spreadsheetml/2006/main" count="701" uniqueCount="321">
  <si>
    <t>1. Name of Listed Entity                                                                                                               : THE K.C.P. LIMITED</t>
  </si>
  <si>
    <t>2. Scrip Code/Name of Scrip/Class of Security</t>
  </si>
  <si>
    <t>3. Share Holding Pattern Filed under: Reg. 31(1)(a)/Reg. 31(1)(b)/Reg.31(1) (c) : Reg 31(1)(b)</t>
  </si>
  <si>
    <t>b. If under 31(1)(c) then indicate date of allotment/extinguishment                      : NA</t>
  </si>
  <si>
    <t>4. Declaration: The Listed entity is required to submit the following declaration to the extent of submission of information:-</t>
  </si>
  <si>
    <t>Particulars</t>
  </si>
  <si>
    <t>Yes / No</t>
  </si>
  <si>
    <t>Whether the Listed Entity has issued any partly paid up shares?</t>
  </si>
  <si>
    <t>No</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</si>
  <si>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</si>
  <si>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</si>
  <si>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</si>
  <si>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</si>
  <si>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</si>
  <si>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Table I - Summary Statement holding of specified securities</t>
  </si>
  <si>
    <t>Category
(I)</t>
  </si>
  <si>
    <t>Category of shareholder
(II)</t>
  </si>
  <si>
    <t>Nos. of shareholders
(III)</t>
  </si>
  <si>
    <t>No. of fully paid up equity shares held
(IV)</t>
  </si>
  <si>
    <t>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</si>
  <si>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</si>
  <si>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</si>
  <si>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</si>
  <si>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</si>
  <si>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r>
      <rPr>
        <b/>
        <sz val="11"/>
        <color indexed="8"/>
        <rFont val="Calibri"/>
        <family val="2"/>
      </rPr>
      <t xml:space="preserve">No. of Shares Underlying Outstanding convertible securities (including Warrants, </t>
    </r>
    <r>
      <rPr>
        <b/>
        <sz val="11"/>
        <color rgb="FFFF0000"/>
        <rFont val="Calibri"/>
        <family val="2"/>
      </rPr>
      <t>ESOP</t>
    </r>
    <r>
      <rPr>
        <b/>
        <sz val="11"/>
        <color indexed="8"/>
        <rFont val="Calibri"/>
        <family val="2"/>
      </rPr>
      <t xml:space="preserve"> etc)
(X)</t>
    </r>
  </si>
  <si>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</si>
  <si>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</si>
  <si>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</si>
  <si>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or otherwise encumbered
(XIV)</t>
  </si>
  <si>
    <t>Non Disposal Undertaking (XV)</t>
  </si>
  <si>
    <t>Other Encumberances if any (XVI)</t>
  </si>
  <si>
    <t>Total Number of Shares Encumbered                                   (XVII = XIV+XV+XVI)</t>
  </si>
  <si>
    <t>Number of equity shares held in dematerialized form
(XVIII)</t>
  </si>
  <si>
    <t>No. of Voting Rights</t>
  </si>
  <si>
    <t>Total as a % of (A+B+C)</t>
  </si>
  <si>
    <t>No.
(a)</t>
  </si>
  <si>
    <t>As a % of total Shares held
(b)</t>
  </si>
  <si>
    <t>Class eg: X</t>
  </si>
  <si>
    <t>Class eg:y</t>
  </si>
  <si>
    <t>Total</t>
  </si>
  <si>
    <t>(A)</t>
  </si>
  <si>
    <t>Promoter &amp; Promoter Group</t>
  </si>
  <si>
    <t>(B)</t>
  </si>
  <si>
    <t>Public</t>
  </si>
  <si>
    <t>N A</t>
  </si>
  <si>
    <t>(C)</t>
  </si>
  <si>
    <t>Non Promoter- Non Public</t>
  </si>
  <si>
    <t>(C1)</t>
  </si>
  <si>
    <t>Shares Underlying DRs</t>
  </si>
  <si>
    <t>(C2)</t>
  </si>
  <si>
    <t>Shares held by Employee Trusts</t>
  </si>
  <si>
    <t>Table II - Statement showing shareholding pattern of the Promoter and Promoter Group</t>
  </si>
  <si>
    <t>Category and Name of the Shareholders
(I)</t>
  </si>
  <si>
    <t>Entity Type               Promoter or Promoter Group                          (Promoter Group would exclude Promoters)           (II)</t>
  </si>
  <si>
    <t>PAN
(III)</t>
  </si>
  <si>
    <t>Nos. of shareholders
(IV)</t>
  </si>
  <si>
    <t>No. of fully paid up equity shares held
(V)</t>
  </si>
  <si>
    <t>Partly paid-up equity shares held
(VI)</t>
  </si>
  <si>
    <t>No. of shares underlying Depository Receipts
(VII)</t>
  </si>
  <si>
    <t>Total nos. shares held
(VIII) = (V)+(VI)+ (VII)</t>
  </si>
  <si>
    <t xml:space="preserve">Shareholding  % of total no. of shares (calculated as per SCRR, 1957)
As a % of (A+B+C2)
(IX) </t>
  </si>
  <si>
    <t>Number of Voting Rights held in each class of securities
(X)</t>
  </si>
  <si>
    <t>No. of Shares Underlying Outstanding convertible securities (including Warrants, ESOP etc)
(XI)</t>
  </si>
  <si>
    <t>Total No of shares on fully diluted basis (including warrants, ESOP, Convertible Securities etc.) (XII)=(VII+X)</t>
  </si>
  <si>
    <t>Total No of Shareholding as a % assuming full conversion of convertible securities (as a percentage of diluted share capital) (XIII)=(VIII)+(XI)              (As a % of A+B+C2)</t>
  </si>
  <si>
    <t>Number of Locked in shares
(XIV)</t>
  </si>
  <si>
    <t>Number of Shares pledged                 (XV)</t>
  </si>
  <si>
    <t>Non Disposal Undertaking       (XVI)</t>
  </si>
  <si>
    <t>Other Encumberances if any                        (XVII)</t>
  </si>
  <si>
    <t>Total Number of Shares Encumbered                                   (XVIII = XIV+XV+XVI)</t>
  </si>
  <si>
    <r>
      <rPr>
        <b/>
        <sz val="11"/>
        <color indexed="8"/>
        <rFont val="Calibri"/>
        <family val="2"/>
      </rPr>
      <t xml:space="preserve">Number of equity shares held in dematerialized form
</t>
    </r>
    <r>
      <rPr>
        <b/>
        <sz val="11"/>
        <color rgb="FFFF0000"/>
        <rFont val="Calibri"/>
        <family val="2"/>
      </rPr>
      <t>(XIX)</t>
    </r>
  </si>
  <si>
    <t>Total as a % of Total Voting Rights</t>
  </si>
  <si>
    <t>Class  X</t>
  </si>
  <si>
    <t>Class y</t>
  </si>
  <si>
    <t>(1)</t>
  </si>
  <si>
    <t>Indian</t>
  </si>
  <si>
    <t>a</t>
  </si>
  <si>
    <t>Individual/Hindu Undivided Family</t>
  </si>
  <si>
    <t>Name</t>
  </si>
  <si>
    <t>b</t>
  </si>
  <si>
    <t>Central Government/ State Governments</t>
  </si>
  <si>
    <t>c</t>
  </si>
  <si>
    <t>Financial Institutions / Banks</t>
  </si>
  <si>
    <t>d</t>
  </si>
  <si>
    <t>Any other (Specify)</t>
  </si>
  <si>
    <t>Sub Total  A(1)</t>
  </si>
  <si>
    <t>(2)</t>
  </si>
  <si>
    <t>Foreign</t>
  </si>
  <si>
    <t>Individual (Non resident Individuals / Foreign individuals)</t>
  </si>
  <si>
    <t>Government</t>
  </si>
  <si>
    <t>Institutions</t>
  </si>
  <si>
    <t xml:space="preserve">d </t>
  </si>
  <si>
    <t>Foreign Portfolio Investor</t>
  </si>
  <si>
    <t>e</t>
  </si>
  <si>
    <t xml:space="preserve">Any other (Specify) </t>
  </si>
  <si>
    <t>Sub Total  A(2)</t>
  </si>
  <si>
    <t>Total shareholding of Promoter and Promoter Group (A)= (A)(1) +(A)(2)</t>
  </si>
  <si>
    <t>(1) PAN would not be displayed on website of Stock Exchange(s).</t>
  </si>
  <si>
    <t>(2) The term “Encumbrance” has the same meaning as assigned under SEBI (Substantial Acquisition of Shares and Takeovers) Regulations, 2011, as amended from time to time.</t>
  </si>
  <si>
    <t>(3) Details of promoter and promoter group with shareholding “NiL” can be accessed from here.</t>
  </si>
  <si>
    <t>Table III - Statement showing shareholding pattern of the Public shareholder</t>
  </si>
  <si>
    <t>PAN
(II)</t>
  </si>
  <si>
    <t xml:space="preserve">Shareholding  % of total no. of shares (calculated as per SCRR, 1957)
As a % of (A+B+C2)
(VIII) </t>
  </si>
  <si>
    <r>
      <rPr>
        <b/>
        <sz val="11"/>
        <color indexed="8"/>
        <rFont val="Calibri"/>
        <family val="2"/>
        <scheme val="minor"/>
      </rPr>
      <t xml:space="preserve">No. of Shares Underlying Outstanding convertible securities (including Warrants, </t>
    </r>
    <r>
      <rPr>
        <b/>
        <sz val="11"/>
        <color rgb="FFFF0000"/>
        <rFont val="Calibri"/>
        <family val="2"/>
        <scheme val="minor"/>
      </rPr>
      <t>ESOP etc...</t>
    </r>
    <r>
      <rPr>
        <b/>
        <sz val="11"/>
        <color indexed="8"/>
        <rFont val="Calibri"/>
        <family val="2"/>
        <scheme val="minor"/>
      </rPr>
      <t>)
(X)</t>
    </r>
  </si>
  <si>
    <r>
      <rPr>
        <b/>
        <sz val="11"/>
        <color indexed="8"/>
        <rFont val="Calibri"/>
        <family val="2"/>
        <scheme val="minor"/>
      </rPr>
      <t xml:space="preserve">Total Shareholding , as a % assuming full conversion of convertible securities     (as a percentage of diluted share capital)
</t>
    </r>
    <r>
      <rPr>
        <b/>
        <sz val="11"/>
        <color rgb="FFFF0000"/>
        <rFont val="Calibri"/>
        <family val="2"/>
        <scheme val="minor"/>
      </rPr>
      <t>(XII)</t>
    </r>
  </si>
  <si>
    <r>
      <rPr>
        <b/>
        <sz val="11"/>
        <color indexed="8"/>
        <rFont val="Calibri"/>
        <family val="2"/>
        <scheme val="minor"/>
      </rPr>
      <t xml:space="preserve">Number of Locked in shares
</t>
    </r>
    <r>
      <rPr>
        <b/>
        <sz val="11"/>
        <color rgb="FFFF0000"/>
        <rFont val="Calibri"/>
        <family val="2"/>
        <scheme val="minor"/>
      </rPr>
      <t>(XIII)</t>
    </r>
  </si>
  <si>
    <r>
      <rPr>
        <b/>
        <sz val="11"/>
        <color indexed="8"/>
        <rFont val="Calibri"/>
        <family val="2"/>
        <scheme val="minor"/>
      </rPr>
      <t xml:space="preserve">Number of Shares pledged
</t>
    </r>
    <r>
      <rPr>
        <b/>
        <sz val="11"/>
        <color rgb="FFFF0000"/>
        <rFont val="Calibri"/>
        <family val="2"/>
        <scheme val="minor"/>
      </rPr>
      <t>(XIV)</t>
    </r>
  </si>
  <si>
    <t>Non-Disposal Undertaking  (XV)</t>
  </si>
  <si>
    <t>Other Encumberances if any                        (XVI)</t>
  </si>
  <si>
    <r>
      <rPr>
        <b/>
        <sz val="11"/>
        <color indexed="8"/>
        <rFont val="Calibri"/>
        <family val="2"/>
        <scheme val="minor"/>
      </rPr>
      <t xml:space="preserve">Number of equity shares held in dematerialized form
</t>
    </r>
    <r>
      <rPr>
        <b/>
        <sz val="11"/>
        <color rgb="FFFF0000"/>
        <rFont val="Calibri"/>
        <family val="2"/>
        <scheme val="minor"/>
      </rPr>
      <t>(XVIII)</t>
    </r>
  </si>
  <si>
    <r>
      <rPr>
        <b/>
        <sz val="11"/>
        <color indexed="8"/>
        <rFont val="Calibri"/>
        <family val="2"/>
      </rPr>
      <t xml:space="preserve">Sub categorization of shares </t>
    </r>
    <r>
      <rPr>
        <b/>
        <sz val="11"/>
        <color rgb="FFFF0000"/>
        <rFont val="Calibri"/>
        <family val="2"/>
      </rPr>
      <t>(XIX)</t>
    </r>
  </si>
  <si>
    <t>As a % of total Shares held 
(b)</t>
  </si>
  <si>
    <t>Shareholding (No of shares) under</t>
  </si>
  <si>
    <t>Shareholders who are represented by a nominee Director on the board of the listed entity or have the right to nominate a representative (i.e. Director) on the board of the listed entity          Sub Category (i)</t>
  </si>
  <si>
    <t>Shareholders who have entered into shareholder agreement with the listed entity                                              Sub Category (ii)</t>
  </si>
  <si>
    <t>Shareholders acting as persons in concert with promoters.                  Sub Category (iii)</t>
  </si>
  <si>
    <t>Institutions (Domestic)</t>
  </si>
  <si>
    <t>Mutual Funds/UTI</t>
  </si>
  <si>
    <t>Venture capital Funds</t>
  </si>
  <si>
    <t>Alternate Investment Funds</t>
  </si>
  <si>
    <t>Banks</t>
  </si>
  <si>
    <t>Insurance Companies</t>
  </si>
  <si>
    <t>f</t>
  </si>
  <si>
    <t>Provident Funds / Pension Funds</t>
  </si>
  <si>
    <t>g</t>
  </si>
  <si>
    <t>Asset Reconstruction Companies</t>
  </si>
  <si>
    <t>h</t>
  </si>
  <si>
    <t>Soverign Wealth Funds</t>
  </si>
  <si>
    <t>i</t>
  </si>
  <si>
    <t>NBFC registered with RBI</t>
  </si>
  <si>
    <t>j</t>
  </si>
  <si>
    <t>Other Financial Institutions</t>
  </si>
  <si>
    <t>k</t>
  </si>
  <si>
    <t>Sub Total  B(1)</t>
  </si>
  <si>
    <t>Institutions (Foreign)</t>
  </si>
  <si>
    <t>Foreign Direct Investment</t>
  </si>
  <si>
    <t>Foreign Venture Capital Investors</t>
  </si>
  <si>
    <t>Sovereign Wealth Funds</t>
  </si>
  <si>
    <t>Foreign Portfolio Investors - Cat I</t>
  </si>
  <si>
    <t>Foreign Portfolio Investors - Cat II</t>
  </si>
  <si>
    <t>Overseas Depository Holdings (Holding DRs) (Balancing Figure)</t>
  </si>
  <si>
    <t>Any Other (Specify)</t>
  </si>
  <si>
    <t>Sub Total B (2)</t>
  </si>
  <si>
    <t>(3)</t>
  </si>
  <si>
    <t xml:space="preserve">Central Government / State Government </t>
  </si>
  <si>
    <t>Central Government / President of India</t>
  </si>
  <si>
    <t>State Government / Governor</t>
  </si>
  <si>
    <t>Shareholding by Companies or Bodies Corporate where Central Government / State Government is a Promotor</t>
  </si>
  <si>
    <t xml:space="preserve"> </t>
  </si>
  <si>
    <t>Sub Total  B(3)</t>
  </si>
  <si>
    <t>(4)</t>
  </si>
  <si>
    <t>Non-Institutions</t>
  </si>
  <si>
    <t>Associate Companies / Susidiaries</t>
  </si>
  <si>
    <t>Directors &amp; Relatives ( Excluding Independent Directors &amp; Nominee Directors)</t>
  </si>
  <si>
    <t>Key Managerial Personnel</t>
  </si>
  <si>
    <t>Relatives of Promoters (Other than "Immediate Relatives" of Promoters as disclosed under "Promoter and Promoter Group" category)</t>
  </si>
  <si>
    <t>Trust where any person belonging to "Promoter &amp; Promoter Group" category is "trustee", "beneficiary" or "author of the trust:</t>
  </si>
  <si>
    <t>Investor Education and Protection Fund (IEPF)</t>
  </si>
  <si>
    <t>Resident Individuals holding Nominal Share Capital upto Rs.2 Lakhs</t>
  </si>
  <si>
    <t>Resident Individual holding Nominal Share Capital in excess of Rs.2 Lakhs</t>
  </si>
  <si>
    <t>Non Resident Indians</t>
  </si>
  <si>
    <t>Foreign Nationals</t>
  </si>
  <si>
    <t>Foreign Companies</t>
  </si>
  <si>
    <t>l</t>
  </si>
  <si>
    <t>Bodies Corporate</t>
  </si>
  <si>
    <t>m</t>
  </si>
  <si>
    <t>Sub Total  B(4)</t>
  </si>
  <si>
    <t>Total Public Shareholding (B)= (B)(1)+(B)(2) +(B)(3)+B(4)</t>
  </si>
  <si>
    <t>Details of the shareholders acting as persons in Concert including their Shareholding (No. and %):</t>
  </si>
  <si>
    <t>Details of Shares which remain unclaimed may be given here along with details such as number of shareholders, outstanding shares held in demat / unclaimed suspense account, voting rights which are frozen etc.</t>
  </si>
  <si>
    <t>Note:</t>
  </si>
  <si>
    <t xml:space="preserve">(1) PAN would not be displayed on website of Stock Exchange(s). </t>
  </si>
  <si>
    <t xml:space="preserve">(2) The above format needs to be disclosed along with the names of the shareholders holding 1% or more than 1% of shares of the listed entity. Column no. (XIII) is not applicable in the above format. </t>
  </si>
  <si>
    <t xml:space="preserve">(3) W.r.t. the information pertaining to Depository Receipts, the same may be disclosed in the respective columns to the extent information available and the balance to be disclosed as held by custodian. </t>
  </si>
  <si>
    <t>(4)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t>
  </si>
  <si>
    <t>(5)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</si>
  <si>
    <t>Table IV - Statement showing shareholding pattern of the Non Promoter- Non Public shareholder</t>
  </si>
  <si>
    <t xml:space="preserve">Shareholding  % ocalculated as per SCRR, 1957
As a % of (A+B+C2)
(VIII) </t>
  </si>
  <si>
    <t>No. of Shares Underlying Outstanding convertible securities (including Warrants, ESOP, etc...)
(X)</t>
  </si>
  <si>
    <r>
      <rPr>
        <b/>
        <sz val="11"/>
        <color indexed="8"/>
        <rFont val="Calibri"/>
        <family val="2"/>
      </rPr>
      <t xml:space="preserve">Total Shareholding , as a % assuming full conversion of convertible securities ( as a percentage of diluted share capital)
</t>
    </r>
    <r>
      <rPr>
        <b/>
        <sz val="11"/>
        <color rgb="FFFF0000"/>
        <rFont val="Calibri"/>
        <family val="2"/>
      </rPr>
      <t>(XII)</t>
    </r>
  </si>
  <si>
    <r>
      <rPr>
        <b/>
        <sz val="11"/>
        <color indexed="8"/>
        <rFont val="Calibri"/>
        <family val="2"/>
      </rPr>
      <t xml:space="preserve">Number of Locked in shares
</t>
    </r>
    <r>
      <rPr>
        <b/>
        <sz val="11"/>
        <color rgb="FFFF0000"/>
        <rFont val="Calibri"/>
        <family val="2"/>
      </rPr>
      <t>(XIII)</t>
    </r>
  </si>
  <si>
    <r>
      <rPr>
        <b/>
        <sz val="11"/>
        <color indexed="8"/>
        <rFont val="Calibri"/>
        <family val="2"/>
      </rPr>
      <t xml:space="preserve">Number of Shares pledged </t>
    </r>
    <r>
      <rPr>
        <b/>
        <sz val="11"/>
        <color rgb="FFFF0000"/>
        <rFont val="Calibri"/>
        <family val="2"/>
      </rPr>
      <t>(XIV)</t>
    </r>
  </si>
  <si>
    <t>Non-Disposal Undertaking          (XV)</t>
  </si>
  <si>
    <t>Total Number of Shares Encumbered                                     (XVII = XIV+XV+XVI)</t>
  </si>
  <si>
    <r>
      <rPr>
        <b/>
        <sz val="11"/>
        <color indexed="8"/>
        <rFont val="Calibri"/>
        <family val="2"/>
      </rPr>
      <t xml:space="preserve">Number of equity shares held in dematerialized form
</t>
    </r>
    <r>
      <rPr>
        <b/>
        <sz val="11"/>
        <color rgb="FFFF0000"/>
        <rFont val="Calibri"/>
        <family val="2"/>
      </rPr>
      <t>(XVIII)</t>
    </r>
  </si>
  <si>
    <t>As a % of total Shares held (b)</t>
  </si>
  <si>
    <t>Custodian / DRHolder ( c ) (1)</t>
  </si>
  <si>
    <t>NA</t>
  </si>
  <si>
    <t>(a)</t>
  </si>
  <si>
    <t>Name of DR Holder if available</t>
  </si>
  <si>
    <t>Sub-Total (C1)</t>
  </si>
  <si>
    <t>Employee Benefit Trust (under SEBI(Share Based Employee Benefit) Regulations, 2014) ( c ) (2)</t>
  </si>
  <si>
    <t>Sub-Total (C2)</t>
  </si>
  <si>
    <t>Total Non-Promoter - Non Public Shareholding (C )= (C ) (1) +(C ) (2)</t>
  </si>
  <si>
    <t xml:space="preserve">Note:  </t>
  </si>
  <si>
    <t>(3) W.r.t. the information pertaining to Depository Receipts, the same may be disclosed in the respective columns to the extent information available.</t>
  </si>
  <si>
    <t>Table V - Statement showing details of Significant Beneficial Owners</t>
  </si>
  <si>
    <t>S No</t>
  </si>
  <si>
    <t>Details of Significant Beneficial Owners  (I)</t>
  </si>
  <si>
    <t>Details of Registered Owner  (II)</t>
  </si>
  <si>
    <t>Detail of holding / excercise of right of the  significant beneficial interest in reporting company, whether direct of indirect*   (III)</t>
  </si>
  <si>
    <t>Date of creation . Acquisition of Significant Beneficial Interest #  (IV)</t>
  </si>
  <si>
    <t>PAN / Passport No in case of a Foreign National $</t>
  </si>
  <si>
    <t>Nationality</t>
  </si>
  <si>
    <t>PAN / Passport No in case of a Foreign National</t>
  </si>
  <si>
    <t>Whether by virtue of:</t>
  </si>
  <si>
    <t>(a) Shares</t>
  </si>
  <si>
    <t xml:space="preserve">                                     %</t>
  </si>
  <si>
    <t>(b) Voting Rights</t>
  </si>
  <si>
    <t>(c) Rights on Distributable</t>
  </si>
  <si>
    <t>Dividend or any other Distribution</t>
  </si>
  <si>
    <t>(d) Excercise of Control</t>
  </si>
  <si>
    <t>(e) Excercise of Significant Influence</t>
  </si>
  <si>
    <t>* In case the nature of the holding / exercise of the right of a SBO falls under multiple categories specified under (a) to (e) under Column (III), multiple rows for the same SBO shall be inserted accordingly for each of the categories.</t>
  </si>
  <si>
    <t># This column shall have the details as specified by the listed entity under Form No. BEN-2 as submitted to the Registrar.</t>
  </si>
  <si>
    <t>$ PAN/ Passport number not to be disclosed on the website of the Stock Exchange(s).</t>
  </si>
  <si>
    <t>SLNO</t>
  </si>
  <si>
    <t>No. Of Shares Underlying Outstanding convertible securities
(X)</t>
  </si>
  <si>
    <t>No. Of Warrants
(Xi)</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</si>
  <si>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</si>
  <si>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</si>
  <si>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</si>
  <si>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</si>
  <si>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</si>
  <si>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V RAMAKRISHNA SONS P LTD</t>
  </si>
  <si>
    <t>VRK GRANDSONS INVESTMENTS PRIVATE LIMITED</t>
  </si>
  <si>
    <t>VELAGAPUDI LAKSHMANA DUTT</t>
  </si>
  <si>
    <t>VELAGAPUDI KAVITHA DUTT</t>
  </si>
  <si>
    <t>VELAGAPUDI LAKSHMANA INDIRA DUTT</t>
  </si>
  <si>
    <t>V L INDIRA DUTT</t>
  </si>
  <si>
    <t>IRMGARD VELAGAPUDI</t>
  </si>
  <si>
    <t>S. NALINI</t>
  </si>
  <si>
    <t>NALINI  S</t>
  </si>
  <si>
    <t>R PRABHU</t>
  </si>
  <si>
    <t>RAJESWARY RAMAKRISHNAN</t>
  </si>
  <si>
    <t>ANITHA .</t>
  </si>
  <si>
    <t>UMA S VALLABHANENI</t>
  </si>
  <si>
    <t>KIRAN VELAGAPUDI</t>
  </si>
  <si>
    <t>SIVARAMAKRISHNAN  PRASAD</t>
  </si>
  <si>
    <t>S RAJIV RANGASAMI</t>
  </si>
  <si>
    <t>P VIKRAM RAMAKRISHNAN</t>
  </si>
  <si>
    <t>SUBBARAO VALLABHANENI</t>
  </si>
  <si>
    <t>SHIVANI DUTT CHITTURI</t>
  </si>
  <si>
    <t>Serial No.</t>
  </si>
  <si>
    <t>Name of the PAC</t>
  </si>
  <si>
    <t>PAN No.</t>
  </si>
  <si>
    <t>Number of shares</t>
  </si>
  <si>
    <t>Percentage of shareholding by PAC</t>
  </si>
  <si>
    <t>NIL</t>
  </si>
  <si>
    <t>Category 
(I)</t>
  </si>
  <si>
    <t>Name of the Shareholders</t>
  </si>
  <si>
    <t>Total Shareholding , as a % assuming full conversion of convertible securities ( as a percentage of diluted share capital)
(XI)= (VII)+(X) As a % of (A+B+C2)</t>
  </si>
  <si>
    <t>Sub categorization of shares (XV)</t>
  </si>
  <si>
    <t>No.
(Not Applicable)
(a)</t>
  </si>
  <si>
    <t>As a % of total Shares held (Not Applicable)
(b)</t>
  </si>
  <si>
    <t>INVESTOR EDUCATION AND PROTECTION FUND AUTHORITY MINISTRY OF CORPORATE AFFAIRS</t>
  </si>
  <si>
    <t>SANDHYA G PARIKH</t>
  </si>
  <si>
    <t>AAEPP1311M</t>
  </si>
  <si>
    <t>CHINMAY G PARIKH</t>
  </si>
  <si>
    <t>ADVPC9973G</t>
  </si>
  <si>
    <t>FOLIO</t>
  </si>
  <si>
    <t>SHPTABLE</t>
  </si>
  <si>
    <t>SHPTAG</t>
  </si>
  <si>
    <t>SUBTAG</t>
  </si>
  <si>
    <t>NAME_1</t>
  </si>
  <si>
    <t>PAN1</t>
  </si>
  <si>
    <t>PANNO1</t>
  </si>
  <si>
    <t>HOLDERS</t>
  </si>
  <si>
    <t>SHARES</t>
  </si>
  <si>
    <t>PART_EQ</t>
  </si>
  <si>
    <t>DR_SHARE</t>
  </si>
  <si>
    <t>TOT_SHARE</t>
  </si>
  <si>
    <t>TOT_PERC</t>
  </si>
  <si>
    <t>CLASXSHR</t>
  </si>
  <si>
    <t>CLASYSHR</t>
  </si>
  <si>
    <t>XYSHR</t>
  </si>
  <si>
    <t>TXYPERC</t>
  </si>
  <si>
    <t>CONVSEC</t>
  </si>
  <si>
    <t>NOWRNTS</t>
  </si>
  <si>
    <t>WRNTPER</t>
  </si>
  <si>
    <t>LOCK_SHR</t>
  </si>
  <si>
    <t>LOCKPER</t>
  </si>
  <si>
    <t>PLEDGSHR</t>
  </si>
  <si>
    <t>PLDGPER</t>
  </si>
  <si>
    <t>DMT_SHARE</t>
  </si>
  <si>
    <t>CATEGORY</t>
  </si>
  <si>
    <t>DP_CATEG</t>
  </si>
  <si>
    <t>IN30070810656671</t>
  </si>
  <si>
    <t>TABLE III</t>
  </si>
  <si>
    <t>4</t>
  </si>
  <si>
    <t/>
  </si>
  <si>
    <t>IEPF</t>
  </si>
  <si>
    <t>IN30108010680880</t>
  </si>
  <si>
    <t>RESIDENT-ORDINARY</t>
  </si>
  <si>
    <t>IN30108022503846</t>
  </si>
  <si>
    <t xml:space="preserve">Details of Shares which remain unclaimed may be given here along with details such as number of shareholders, outstanding shares held in demat/unclaimed suspense account, voting rights which are frozen etc.
</t>
  </si>
  <si>
    <t>No. of Shareholders</t>
  </si>
  <si>
    <t>No of Shares held</t>
  </si>
  <si>
    <t>Unclaimed suspense account</t>
  </si>
  <si>
    <t>CATEGORY_A</t>
  </si>
  <si>
    <t>FOLCNT</t>
  </si>
  <si>
    <t>PANCNT</t>
  </si>
  <si>
    <t>2</t>
  </si>
  <si>
    <t>BANK-FOREIGN</t>
  </si>
  <si>
    <t>CORPORATE BODY-DOMESTIC</t>
  </si>
  <si>
    <t>CORPORATE BODY-LIMITED LIABILITY PARTNERSHIP</t>
  </si>
  <si>
    <t>HUF</t>
  </si>
  <si>
    <t>LIMITED LIABILITY PARTNERSHIP</t>
  </si>
  <si>
    <t>MARGIN TRADING ACCOUNT-INDIVIDUAL</t>
  </si>
  <si>
    <t>RESIDENT-STOCK BROKER PROPRIETARY</t>
  </si>
  <si>
    <t>TRUSTS</t>
  </si>
  <si>
    <t>TRUSTS-OTHERS</t>
  </si>
  <si>
    <t>INTEGRATED INVESTMENT MANAGEMENT SERVICES PRIVATE LIMITED</t>
  </si>
  <si>
    <t>AAGCI5741R</t>
  </si>
  <si>
    <t>IN30044111088447</t>
  </si>
  <si>
    <t>Escrow Account</t>
  </si>
  <si>
    <t>LLP CM/TM PROPRIETARY ACCOUNT</t>
  </si>
  <si>
    <t>a. If under 31(1)(b) then indicate the report for Quarter ending                                : 31-03-2026</t>
  </si>
  <si>
    <t>AAEPP1312J</t>
  </si>
  <si>
    <t>GOVINDLAL M PARIKH</t>
  </si>
  <si>
    <t>IN30108022502222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</si>
</sst>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_(* #,##0_);_(* \(#,##0\);_(* &quot;-&quot;??_);_(@_)"/>
    <numFmt numFmtId="166" formatCode="0.0"/>
    <numFmt numFmtId="167" formatCode="_ * #,##0_ ;_ * \-#,##0_ ;_ * &quot;-&quot;??_ ;_ @_ "/>
  </numFmts>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scheme val="minor"/>
    </font>
    <font>
      <sz val="11"/>
      <color theme="1"/>
      <name val="Calibri"/>
      <family val="2"/>
      <scheme val="minor"/>
    </font>
    <font>
      <b/>
      <sz val="11"/>
      <color indexed="8"/>
      <name val="Calibri"/>
      <family val="2"/>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sz val="11"/>
      <name val="Calibri"/>
      <family val="2"/>
    </font>
    <font>
      <sz val="11"/>
      <color indexed="8"/>
      <name val="Calibri"/>
      <family val="2"/>
    </font>
    <font>
      <b/>
      <sz val="11"/>
      <color rgb="FFFF0000"/>
      <name val="Calibri"/>
      <family val="2"/>
      <scheme val="minor"/>
    </font>
    <font>
      <b/>
      <sz val="11"/>
      <color indexed="8"/>
      <name val="Calibri"/>
      <family val="2"/>
    </font>
    <font>
      <b/>
      <sz val="11"/>
      <color rgb="FFFF0000"/>
      <name val="Calibri"/>
      <family val="2"/>
    </font>
    <font>
      <b/>
      <sz val="16"/>
      <color theme="1"/>
      <name val="Calibri"/>
      <family val="2"/>
      <scheme val="minor"/>
    </font>
    <font>
      <sz val="11"/>
      <color indexed="8"/>
      <name val="Calibri"/>
      <family val="2"/>
    </font>
    <font>
      <sz val="11"/>
      <color indexed="8"/>
      <name val="Calibri"/>
      <family val="2"/>
      <scheme val="minor"/>
    </font>
    <font>
      <b/>
      <sz val="11"/>
      <color indexed="8"/>
      <name val="Calibri"/>
      <family val="2"/>
      <scheme val="minor"/>
    </font>
    <font>
      <sz val="11"/>
      <name val="Calibri"/>
      <family val="2"/>
      <scheme val="minor"/>
    </font>
    <font>
      <b/>
      <sz val="11"/>
      <name val="Calibri"/>
      <family val="2"/>
      <scheme val="minor"/>
    </font>
    <font>
      <b/>
      <sz val="16"/>
      <color indexed="8"/>
      <name val="Calibri"/>
      <family val="2"/>
      <scheme val="minor"/>
    </font>
    <font>
      <b/>
      <sz val="12"/>
      <name val="Calibri"/>
      <family val="2"/>
      <scheme val="minor"/>
    </font>
    <font>
      <b/>
      <u/>
      <sz val="11"/>
      <color indexed="8"/>
      <name val="Calibri"/>
      <family val="2"/>
    </font>
    <font>
      <sz val="11"/>
      <name val="Calibri"/>
      <family val="2"/>
    </font>
    <font>
      <b/>
      <sz val="11"/>
      <name val="Calibri"/>
      <family val="2"/>
    </font>
    <font>
      <b/>
      <sz val="16"/>
      <color indexed="8"/>
      <name val="Calibri"/>
      <family val="2"/>
    </font>
    <font>
      <sz val="10"/>
      <name val="Arial"/>
      <family val="2"/>
    </font>
    <font>
      <sz val="11"/>
      <color rgb="FF9C0006"/>
      <name val="Calibri"/>
      <family val="2"/>
      <scheme val="minor"/>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7CE"/>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s>
  <cellStyleXfs count="7">
    <xf numFmtId="0" fontId="0" fillId="0" borderId="0"/>
    <xf numFmtId="43" fontId="31" fillId="0" borderId="0" applyFont="0" applyFill="0" applyBorder="0" applyAlignment="0" applyProtection="0">
      <alignment vertical="center"/>
    </xf>
    <xf numFmtId="0" fontId="30" fillId="3" borderId="0" applyNumberFormat="0" applyBorder="0" applyAlignment="0" applyProtection="0">
      <alignment vertical="center"/>
    </xf>
    <xf numFmtId="0" fontId="29" fillId="0" borderId="0"/>
    <xf numFmtId="0" fontId="3" fillId="0" borderId="0"/>
    <xf numFmtId="0" fontId="2" fillId="0" borderId="0"/>
    <xf numFmtId="0" fontId="1" fillId="0" borderId="0"/>
  </cellStyleXfs>
  <cellXfs count="212">
    <xf numFmtId="0" fontId="0" fillId="0" borderId="0" xfId="0"/>
    <xf numFmtId="0" fontId="5" fillId="0" borderId="0" xfId="0" applyFont="1"/>
    <xf numFmtId="0" fontId="6" fillId="0" borderId="0" xfId="0" applyFont="1"/>
    <xf numFmtId="0" fontId="5" fillId="0" borderId="1" xfId="0" applyFont="1" applyBorder="1" applyAlignment="1">
      <alignment vertical="center"/>
    </xf>
    <xf numFmtId="0" fontId="7" fillId="0" borderId="1" xfId="0" applyFont="1" applyBorder="1" applyAlignment="1">
      <alignment horizontal="left" vertical="top"/>
    </xf>
    <xf numFmtId="0" fontId="7" fillId="0" borderId="1" xfId="0" applyFont="1" applyBorder="1"/>
    <xf numFmtId="0" fontId="9" fillId="0" borderId="1" xfId="0" applyFont="1" applyBorder="1" applyAlignment="1">
      <alignment horizontal="center" vertical="top" wrapText="1"/>
    </xf>
    <xf numFmtId="0" fontId="10" fillId="0" borderId="1" xfId="0" applyFont="1" applyBorder="1" applyAlignment="1">
      <alignment horizontal="center" vertical="top" wrapText="1"/>
    </xf>
    <xf numFmtId="165" fontId="10" fillId="0" borderId="1" xfId="1" applyNumberFormat="1" applyFont="1" applyBorder="1" applyAlignment="1">
      <alignment horizontal="center" vertical="top" wrapText="1"/>
    </xf>
    <xf numFmtId="0" fontId="8" fillId="0" borderId="1" xfId="0" applyFont="1" applyBorder="1" applyAlignment="1">
      <alignment horizontal="center"/>
    </xf>
    <xf numFmtId="0" fontId="11" fillId="0" borderId="1" xfId="0" applyFont="1" applyBorder="1" applyAlignment="1">
      <alignment vertical="top" wrapText="1"/>
    </xf>
    <xf numFmtId="0" fontId="9" fillId="0" borderId="1" xfId="0" applyFont="1" applyBorder="1"/>
    <xf numFmtId="165" fontId="9" fillId="0" borderId="1" xfId="1" applyNumberFormat="1" applyFont="1" applyBorder="1" applyAlignment="1"/>
    <xf numFmtId="0" fontId="8" fillId="0" borderId="1" xfId="0" applyFont="1" applyBorder="1" applyAlignment="1">
      <alignment vertical="top" wrapText="1"/>
    </xf>
    <xf numFmtId="165" fontId="6" fillId="0" borderId="1" xfId="1" applyNumberFormat="1" applyFont="1" applyBorder="1" applyAlignment="1"/>
    <xf numFmtId="165" fontId="8" fillId="0" borderId="1" xfId="1" applyNumberFormat="1" applyFont="1" applyBorder="1" applyAlignment="1"/>
    <xf numFmtId="165" fontId="8" fillId="0" borderId="1" xfId="1" applyNumberFormat="1" applyFont="1" applyBorder="1" applyAlignment="1">
      <alignment vertical="top" wrapText="1"/>
    </xf>
    <xf numFmtId="0" fontId="11" fillId="0" borderId="1" xfId="0" applyFont="1" applyBorder="1" applyAlignment="1">
      <alignment horizontal="center"/>
    </xf>
    <xf numFmtId="0" fontId="11" fillId="0" borderId="1" xfId="0" applyFont="1" applyBorder="1" applyAlignment="1">
      <alignment horizontal="right" vertical="top" wrapText="1"/>
    </xf>
    <xf numFmtId="0" fontId="10" fillId="0" borderId="1" xfId="0" applyFont="1" applyBorder="1"/>
    <xf numFmtId="165" fontId="10" fillId="0" borderId="1" xfId="1" applyNumberFormat="1" applyFont="1" applyBorder="1" applyAlignment="1"/>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165" fontId="5" fillId="0" borderId="1" xfId="1" applyNumberFormat="1" applyFont="1" applyBorder="1" applyAlignment="1"/>
    <xf numFmtId="165" fontId="11" fillId="0" borderId="1" xfId="1" applyNumberFormat="1" applyFont="1" applyBorder="1" applyAlignment="1"/>
    <xf numFmtId="0" fontId="8" fillId="0" borderId="1" xfId="0" applyFont="1" applyBorder="1" applyAlignment="1">
      <alignment horizontal="right"/>
    </xf>
    <xf numFmtId="0" fontId="8" fillId="0" borderId="1" xfId="0" applyFont="1" applyBorder="1" applyAlignment="1">
      <alignment horizontal="right" vertical="center"/>
    </xf>
    <xf numFmtId="164" fontId="10" fillId="0" borderId="1" xfId="1" applyNumberFormat="1" applyFont="1" applyBorder="1" applyAlignment="1">
      <alignment horizontal="center" vertical="top" wrapText="1"/>
    </xf>
    <xf numFmtId="164" fontId="9" fillId="0" borderId="1" xfId="1" applyNumberFormat="1" applyFont="1" applyBorder="1" applyAlignment="1"/>
    <xf numFmtId="164" fontId="6" fillId="0" borderId="1" xfId="1" applyNumberFormat="1" applyFont="1" applyBorder="1" applyAlignment="1"/>
    <xf numFmtId="1" fontId="8" fillId="0" borderId="1" xfId="3" applyNumberFormat="1" applyFont="1" applyBorder="1"/>
    <xf numFmtId="166" fontId="8" fillId="0" borderId="1" xfId="3" applyNumberFormat="1" applyFont="1" applyBorder="1"/>
    <xf numFmtId="164" fontId="8" fillId="0" borderId="1" xfId="1" applyNumberFormat="1" applyFont="1" applyBorder="1" applyAlignment="1"/>
    <xf numFmtId="1" fontId="9" fillId="0" borderId="1" xfId="0" applyNumberFormat="1" applyFont="1" applyBorder="1"/>
    <xf numFmtId="166" fontId="9" fillId="0" borderId="1" xfId="0" applyNumberFormat="1" applyFont="1" applyBorder="1"/>
    <xf numFmtId="1" fontId="10" fillId="0" borderId="1" xfId="0" applyNumberFormat="1" applyFont="1" applyBorder="1"/>
    <xf numFmtId="164" fontId="10" fillId="0" borderId="1" xfId="1" applyNumberFormat="1" applyFont="1" applyBorder="1" applyAlignment="1"/>
    <xf numFmtId="1" fontId="11" fillId="0" borderId="1" xfId="3" applyNumberFormat="1" applyFont="1" applyBorder="1"/>
    <xf numFmtId="166" fontId="11" fillId="0" borderId="1" xfId="3" applyNumberFormat="1" applyFont="1" applyBorder="1"/>
    <xf numFmtId="164" fontId="11" fillId="0" borderId="1" xfId="1" applyNumberFormat="1" applyFont="1" applyBorder="1" applyAlignment="1"/>
    <xf numFmtId="0" fontId="7" fillId="0" borderId="1" xfId="0" applyFont="1" applyBorder="1" applyAlignment="1">
      <alignment horizontal="center" vertical="top"/>
    </xf>
    <xf numFmtId="0" fontId="7" fillId="0" borderId="1" xfId="0" applyFont="1" applyBorder="1" applyAlignment="1">
      <alignment horizontal="center"/>
    </xf>
    <xf numFmtId="0" fontId="7" fillId="0" borderId="1" xfId="0" applyFont="1" applyBorder="1" applyAlignment="1">
      <alignment horizontal="center" vertical="center" wrapText="1"/>
    </xf>
    <xf numFmtId="0" fontId="13" fillId="0" borderId="1" xfId="0" applyFont="1" applyBorder="1"/>
    <xf numFmtId="2" fontId="8" fillId="0" borderId="1" xfId="3" applyNumberFormat="1" applyFont="1" applyBorder="1"/>
    <xf numFmtId="0" fontId="9" fillId="0" borderId="1" xfId="0" applyFont="1" applyBorder="1" applyAlignment="1">
      <alignment horizontal="center"/>
    </xf>
    <xf numFmtId="2" fontId="11" fillId="0" borderId="1" xfId="3" applyNumberFormat="1" applyFont="1" applyBorder="1"/>
    <xf numFmtId="0" fontId="10" fillId="0" borderId="1" xfId="0" applyFont="1" applyBorder="1" applyAlignment="1">
      <alignment horizontal="center"/>
    </xf>
    <xf numFmtId="165" fontId="11" fillId="0" borderId="1" xfId="1" applyNumberFormat="1" applyFont="1" applyBorder="1" applyAlignment="1">
      <alignment vertical="top" wrapText="1"/>
    </xf>
    <xf numFmtId="0" fontId="6" fillId="0" borderId="1" xfId="0" applyFont="1" applyBorder="1"/>
    <xf numFmtId="165" fontId="6" fillId="0" borderId="0" xfId="1" applyNumberFormat="1" applyFont="1" applyFill="1" applyAlignment="1"/>
    <xf numFmtId="165" fontId="7" fillId="0" borderId="1" xfId="1" applyNumberFormat="1" applyFont="1" applyFill="1" applyBorder="1" applyAlignment="1">
      <alignment horizontal="center" vertical="top" wrapText="1"/>
    </xf>
    <xf numFmtId="165" fontId="8" fillId="0" borderId="1" xfId="1" applyNumberFormat="1" applyFont="1" applyFill="1" applyBorder="1" applyAlignment="1"/>
    <xf numFmtId="165" fontId="6" fillId="0" borderId="1" xfId="1" applyNumberFormat="1" applyFont="1" applyFill="1" applyBorder="1" applyAlignment="1"/>
    <xf numFmtId="0" fontId="4" fillId="0" borderId="0" xfId="0" applyFont="1"/>
    <xf numFmtId="0" fontId="0" fillId="0" borderId="1" xfId="0" applyBorder="1"/>
    <xf numFmtId="0" fontId="4" fillId="0" borderId="1" xfId="0" applyFont="1" applyBorder="1"/>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center" vertical="top" wrapText="1"/>
    </xf>
    <xf numFmtId="0" fontId="0" fillId="0" borderId="1" xfId="0" applyBorder="1" applyAlignment="1">
      <alignment vertical="top" wrapText="1"/>
    </xf>
    <xf numFmtId="0" fontId="14" fillId="0" borderId="1" xfId="0" applyFont="1" applyBorder="1"/>
    <xf numFmtId="0" fontId="14" fillId="0" borderId="0" xfId="0" applyFont="1"/>
    <xf numFmtId="0" fontId="15" fillId="0" borderId="1" xfId="0" applyFont="1" applyBorder="1" applyAlignment="1">
      <alignment horizontal="center" vertical="top" wrapText="1"/>
    </xf>
    <xf numFmtId="0" fontId="15" fillId="0" borderId="1" xfId="0" applyFont="1" applyBorder="1" applyAlignment="1">
      <alignment vertical="top" wrapText="1"/>
    </xf>
    <xf numFmtId="0" fontId="18" fillId="0" borderId="0" xfId="0" applyFont="1"/>
    <xf numFmtId="0" fontId="15" fillId="0" borderId="1" xfId="0" applyFont="1" applyBorder="1"/>
    <xf numFmtId="0" fontId="18" fillId="0" borderId="1" xfId="0" applyFont="1" applyBorder="1"/>
    <xf numFmtId="0" fontId="19" fillId="0" borderId="1" xfId="0" applyFont="1" applyBorder="1"/>
    <xf numFmtId="0" fontId="21" fillId="0" borderId="1" xfId="0" applyFont="1" applyBorder="1" applyAlignment="1">
      <alignment horizontal="center"/>
    </xf>
    <xf numFmtId="0" fontId="22" fillId="0" borderId="1" xfId="0" applyFont="1" applyBorder="1" applyAlignment="1">
      <alignment vertical="top" wrapText="1"/>
    </xf>
    <xf numFmtId="0" fontId="21" fillId="0" borderId="1" xfId="0" applyFont="1" applyBorder="1" applyAlignment="1">
      <alignment vertical="top" wrapText="1"/>
    </xf>
    <xf numFmtId="1" fontId="21" fillId="0" borderId="1" xfId="3" applyNumberFormat="1" applyFont="1" applyBorder="1"/>
    <xf numFmtId="0" fontId="0" fillId="0" borderId="1" xfId="0" applyBorder="1" applyAlignment="1">
      <alignment vertical="center"/>
    </xf>
    <xf numFmtId="0" fontId="22" fillId="0" borderId="1" xfId="0" applyFont="1" applyBorder="1" applyAlignment="1">
      <alignment horizontal="center"/>
    </xf>
    <xf numFmtId="0" fontId="22" fillId="0" borderId="1" xfId="0" applyFont="1" applyBorder="1" applyAlignment="1">
      <alignment horizontal="right" vertical="top" wrapText="1"/>
    </xf>
    <xf numFmtId="0" fontId="20" fillId="0" borderId="1" xfId="0" applyFont="1" applyBorder="1"/>
    <xf numFmtId="1" fontId="19" fillId="0" borderId="1" xfId="0" applyNumberFormat="1" applyFont="1" applyBorder="1"/>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21" fillId="0" borderId="1" xfId="0" applyFont="1" applyBorder="1" applyAlignment="1">
      <alignment horizontal="right"/>
    </xf>
    <xf numFmtId="0" fontId="21" fillId="0" borderId="1" xfId="0" applyFont="1" applyBorder="1" applyAlignment="1">
      <alignment horizontal="right" vertical="center"/>
    </xf>
    <xf numFmtId="43" fontId="20" fillId="0" borderId="1" xfId="1" applyFont="1" applyBorder="1" applyAlignment="1"/>
    <xf numFmtId="0" fontId="18" fillId="0" borderId="0" xfId="0" applyFont="1" applyAlignment="1">
      <alignment horizontal="center" vertical="center" wrapText="1"/>
    </xf>
    <xf numFmtId="1" fontId="0" fillId="0" borderId="1" xfId="0" applyNumberFormat="1" applyBorder="1"/>
    <xf numFmtId="0" fontId="24" fillId="0" borderId="1" xfId="0" applyFont="1" applyBorder="1" applyAlignment="1">
      <alignment horizontal="center" vertical="top" wrapText="1"/>
    </xf>
    <xf numFmtId="0" fontId="25" fillId="0" borderId="0" xfId="0" applyFont="1"/>
    <xf numFmtId="1" fontId="18" fillId="0" borderId="0" xfId="0" applyNumberFormat="1" applyFont="1"/>
    <xf numFmtId="0" fontId="0" fillId="0" borderId="0" xfId="0" applyAlignment="1">
      <alignment horizontal="center"/>
    </xf>
    <xf numFmtId="0" fontId="15" fillId="0" borderId="0" xfId="0" applyFont="1"/>
    <xf numFmtId="0" fontId="26" fillId="0" borderId="1" xfId="0" applyFont="1" applyBorder="1" applyAlignment="1">
      <alignment horizontal="center"/>
    </xf>
    <xf numFmtId="0" fontId="27" fillId="0" borderId="1" xfId="0" applyFont="1" applyBorder="1" applyAlignment="1">
      <alignment vertical="top" wrapText="1"/>
    </xf>
    <xf numFmtId="0" fontId="0" fillId="0" borderId="1" xfId="0" applyBorder="1" applyAlignment="1">
      <alignment horizontal="right" vertical="top"/>
    </xf>
    <xf numFmtId="0" fontId="26" fillId="0" borderId="1" xfId="0" applyFont="1" applyBorder="1" applyAlignment="1">
      <alignment horizontal="left" vertical="top" wrapText="1"/>
    </xf>
    <xf numFmtId="0" fontId="0" fillId="0" borderId="1" xfId="0" applyBorder="1" applyAlignment="1">
      <alignment horizontal="center" vertical="top"/>
    </xf>
    <xf numFmtId="0" fontId="26" fillId="0" borderId="1" xfId="0" applyFont="1" applyBorder="1" applyAlignment="1">
      <alignment vertical="top" wrapText="1"/>
    </xf>
    <xf numFmtId="0" fontId="26" fillId="0" borderId="1" xfId="0" applyFont="1" applyBorder="1" applyAlignment="1">
      <alignment horizontal="center" vertical="top" wrapText="1"/>
    </xf>
    <xf numFmtId="0" fontId="0" fillId="0" borderId="1" xfId="0" applyBorder="1" applyAlignment="1">
      <alignment horizontal="center" vertical="center"/>
    </xf>
    <xf numFmtId="0" fontId="27" fillId="0" borderId="1" xfId="0" applyFont="1" applyBorder="1" applyAlignment="1">
      <alignment horizontal="right" vertical="top" wrapText="1"/>
    </xf>
    <xf numFmtId="0" fontId="27" fillId="0" borderId="1" xfId="0" applyFont="1" applyBorder="1" applyAlignment="1">
      <alignment horizontal="center" vertical="top" wrapText="1"/>
    </xf>
    <xf numFmtId="0" fontId="0" fillId="0" borderId="1" xfId="0" applyBorder="1" applyAlignment="1">
      <alignment horizontal="center"/>
    </xf>
    <xf numFmtId="0" fontId="27" fillId="0" borderId="1" xfId="0" applyFont="1" applyBorder="1" applyAlignment="1">
      <alignment horizontal="center"/>
    </xf>
    <xf numFmtId="1" fontId="0" fillId="0" borderId="0" xfId="0" applyNumberFormat="1"/>
    <xf numFmtId="2" fontId="0" fillId="0" borderId="0" xfId="0" applyNumberFormat="1"/>
    <xf numFmtId="43" fontId="0" fillId="0" borderId="1" xfId="1" applyFont="1" applyBorder="1" applyAlignment="1"/>
    <xf numFmtId="1" fontId="15" fillId="0" borderId="1" xfId="0" applyNumberFormat="1" applyFont="1" applyBorder="1"/>
    <xf numFmtId="2" fontId="15" fillId="0" borderId="1" xfId="0" applyNumberFormat="1" applyFont="1" applyBorder="1"/>
    <xf numFmtId="43" fontId="15" fillId="0" borderId="1" xfId="1" applyFont="1" applyBorder="1" applyAlignment="1"/>
    <xf numFmtId="1" fontId="4" fillId="0" borderId="1" xfId="0" applyNumberFormat="1" applyFont="1" applyBorder="1"/>
    <xf numFmtId="0" fontId="7" fillId="0" borderId="0" xfId="0" applyFont="1"/>
    <xf numFmtId="0" fontId="21" fillId="0" borderId="1" xfId="0" quotePrefix="1" applyFont="1" applyBorder="1" applyAlignment="1">
      <alignment horizontal="center"/>
    </xf>
    <xf numFmtId="0" fontId="0" fillId="0" borderId="1" xfId="0" quotePrefix="1" applyBorder="1" applyAlignment="1">
      <alignment vertical="top" wrapText="1"/>
    </xf>
    <xf numFmtId="0" fontId="12" fillId="0" borderId="1" xfId="0" quotePrefix="1" applyFont="1" applyBorder="1" applyAlignment="1">
      <alignment horizontal="center"/>
    </xf>
    <xf numFmtId="0" fontId="20" fillId="0" borderId="5" xfId="0" applyFont="1" applyBorder="1" applyAlignment="1">
      <alignment horizontal="center" vertical="top" wrapText="1"/>
    </xf>
    <xf numFmtId="0" fontId="15" fillId="0" borderId="5" xfId="0" applyFont="1" applyBorder="1" applyAlignment="1">
      <alignment horizontal="center" vertical="center" wrapText="1"/>
    </xf>
    <xf numFmtId="167" fontId="4" fillId="0" borderId="1" xfId="1" applyNumberFormat="1" applyFont="1" applyBorder="1" applyAlignment="1"/>
    <xf numFmtId="167" fontId="4" fillId="0" borderId="0" xfId="1" applyNumberFormat="1" applyFont="1" applyAlignment="1"/>
    <xf numFmtId="0" fontId="2" fillId="0" borderId="1" xfId="5" applyBorder="1"/>
    <xf numFmtId="0" fontId="4" fillId="0" borderId="1" xfId="5" applyFont="1" applyBorder="1"/>
    <xf numFmtId="0" fontId="4" fillId="2" borderId="0" xfId="0" applyFont="1" applyFill="1"/>
    <xf numFmtId="0" fontId="8" fillId="0" borderId="1" xfId="2" applyFont="1" applyFill="1" applyBorder="1" applyAlignment="1" applyProtection="1">
      <alignment wrapText="1"/>
      <protection locked="0"/>
    </xf>
    <xf numFmtId="1" fontId="6" fillId="0" borderId="1" xfId="0" applyNumberFormat="1" applyFont="1" applyBorder="1"/>
    <xf numFmtId="0" fontId="2" fillId="0" borderId="1" xfId="0" applyFont="1" applyBorder="1"/>
    <xf numFmtId="0" fontId="0" fillId="0" borderId="1" xfId="0" applyBorder="1" applyAlignment="1">
      <alignment horizontal="right"/>
    </xf>
    <xf numFmtId="43" fontId="0" fillId="0" borderId="1" xfId="1" applyFont="1" applyFill="1" applyBorder="1" applyAlignment="1">
      <alignment horizontal="right"/>
    </xf>
    <xf numFmtId="43" fontId="0" fillId="0" borderId="1" xfId="1" applyFont="1" applyBorder="1" applyAlignment="1">
      <alignment horizontal="right"/>
    </xf>
    <xf numFmtId="1" fontId="0" fillId="0" borderId="1" xfId="0" applyNumberFormat="1" applyBorder="1" applyAlignment="1">
      <alignment horizontal="right"/>
    </xf>
    <xf numFmtId="0" fontId="27" fillId="0" borderId="1" xfId="0" applyFont="1" applyBorder="1" applyAlignment="1">
      <alignment horizontal="right" wrapText="1"/>
    </xf>
    <xf numFmtId="43" fontId="27" fillId="0" borderId="1" xfId="1" applyFont="1" applyBorder="1" applyAlignment="1">
      <alignment horizontal="right" wrapText="1"/>
    </xf>
    <xf numFmtId="0" fontId="26" fillId="0" borderId="1" xfId="0" applyFont="1" applyBorder="1" applyAlignment="1">
      <alignment horizontal="right" wrapText="1"/>
    </xf>
    <xf numFmtId="43" fontId="26" fillId="0" borderId="1" xfId="1" applyFont="1" applyBorder="1" applyAlignment="1">
      <alignment horizontal="right" wrapText="1"/>
    </xf>
    <xf numFmtId="0" fontId="4" fillId="0" borderId="1" xfId="0" applyFont="1" applyBorder="1" applyAlignment="1">
      <alignment horizontal="right"/>
    </xf>
    <xf numFmtId="43" fontId="4" fillId="0" borderId="1" xfId="1" applyFont="1" applyFill="1" applyBorder="1" applyAlignment="1">
      <alignment horizontal="right"/>
    </xf>
    <xf numFmtId="43" fontId="0" fillId="0" borderId="1" xfId="1" applyFont="1" applyFill="1" applyBorder="1" applyAlignment="1"/>
    <xf numFmtId="166" fontId="21" fillId="0" borderId="1" xfId="3" applyNumberFormat="1" applyFont="1" applyBorder="1"/>
    <xf numFmtId="166" fontId="19" fillId="0" borderId="1" xfId="0" applyNumberFormat="1" applyFont="1" applyBorder="1"/>
    <xf numFmtId="2" fontId="21" fillId="0" borderId="1" xfId="3" applyNumberFormat="1" applyFont="1" applyBorder="1"/>
    <xf numFmtId="0" fontId="21" fillId="0" borderId="1" xfId="0" applyFont="1" applyBorder="1" applyAlignment="1">
      <alignment wrapText="1"/>
    </xf>
    <xf numFmtId="2" fontId="19" fillId="0" borderId="1" xfId="0" applyNumberFormat="1" applyFont="1" applyBorder="1"/>
    <xf numFmtId="164" fontId="4" fillId="0" borderId="1" xfId="1" applyNumberFormat="1" applyFont="1" applyBorder="1" applyAlignment="1"/>
    <xf numFmtId="167" fontId="10" fillId="0" borderId="1" xfId="1" applyNumberFormat="1" applyFont="1" applyBorder="1" applyAlignment="1">
      <alignment horizontal="center" vertical="top" wrapText="1"/>
    </xf>
    <xf numFmtId="167" fontId="9" fillId="0" borderId="1" xfId="1" applyNumberFormat="1" applyFont="1" applyBorder="1" applyAlignment="1"/>
    <xf numFmtId="167" fontId="6" fillId="0" borderId="1" xfId="1" applyNumberFormat="1" applyFont="1" applyBorder="1" applyAlignment="1"/>
    <xf numFmtId="167" fontId="10" fillId="0" borderId="1" xfId="1" applyNumberFormat="1" applyFont="1" applyBorder="1" applyAlignment="1"/>
    <xf numFmtId="167" fontId="5" fillId="0" borderId="1" xfId="1" applyNumberFormat="1" applyFont="1" applyBorder="1" applyAlignment="1"/>
    <xf numFmtId="167" fontId="8" fillId="0" borderId="1" xfId="1" applyNumberFormat="1" applyFont="1" applyBorder="1" applyAlignment="1"/>
    <xf numFmtId="167" fontId="0" fillId="0" borderId="0" xfId="1" applyNumberFormat="1" applyFont="1" applyAlignment="1"/>
    <xf numFmtId="0" fontId="4" fillId="0" borderId="1" xfId="0" applyFont="1" applyBorder="1" applyAlignment="1">
      <alignment wrapText="1"/>
    </xf>
    <xf numFmtId="165" fontId="4" fillId="0" borderId="1" xfId="1" applyNumberFormat="1" applyFont="1" applyBorder="1" applyAlignment="1"/>
    <xf numFmtId="0" fontId="1" fillId="0" borderId="1" xfId="6" applyBorder="1"/>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6" fillId="0" borderId="5" xfId="0" applyFont="1" applyBorder="1" applyAlignment="1">
      <alignment horizontal="center" vertical="top" wrapText="1"/>
    </xf>
    <xf numFmtId="0" fontId="16" fillId="0" borderId="7" xfId="0" applyFont="1" applyBorder="1" applyAlignment="1">
      <alignment horizontal="center" vertical="top" wrapText="1"/>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16" fillId="0" borderId="6" xfId="0" applyFont="1" applyBorder="1" applyAlignment="1">
      <alignment horizontal="center" vertical="top" wrapText="1"/>
    </xf>
    <xf numFmtId="0" fontId="28" fillId="0" borderId="8" xfId="0" applyFont="1" applyBorder="1" applyAlignment="1">
      <alignment horizontal="center" vertical="center"/>
    </xf>
    <xf numFmtId="0" fontId="28" fillId="0" borderId="10" xfId="0" applyFont="1" applyBorder="1" applyAlignment="1">
      <alignment horizontal="center" vertical="center"/>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8" fillId="0" borderId="0" xfId="0" applyFont="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0" fillId="0" borderId="1" xfId="0" applyBorder="1" applyAlignment="1">
      <alignment horizontal="center" vertical="top" wrapText="1"/>
    </xf>
    <xf numFmtId="0" fontId="15" fillId="0" borderId="1" xfId="0" applyFont="1" applyBorder="1" applyAlignment="1">
      <alignment horizontal="center" vertical="top"/>
    </xf>
    <xf numFmtId="0" fontId="20" fillId="0" borderId="1" xfId="0" applyFont="1" applyBorder="1" applyAlignment="1">
      <alignment horizontal="center" vertical="top" wrapText="1"/>
    </xf>
    <xf numFmtId="0" fontId="15" fillId="0" borderId="1" xfId="0" applyFont="1" applyBorder="1" applyAlignment="1">
      <alignment horizontal="center"/>
    </xf>
    <xf numFmtId="0" fontId="18" fillId="0" borderId="0" xfId="0" applyFont="1" applyAlignment="1">
      <alignment horizontal="left"/>
    </xf>
    <xf numFmtId="0" fontId="16" fillId="0" borderId="1" xfId="0" applyFont="1" applyBorder="1" applyAlignment="1">
      <alignment horizontal="center" vertical="top" wrapText="1"/>
    </xf>
    <xf numFmtId="0" fontId="14" fillId="0" borderId="1" xfId="0" applyFont="1" applyBorder="1" applyAlignment="1">
      <alignment horizontal="center" vertical="top" wrapText="1"/>
    </xf>
    <xf numFmtId="0" fontId="18" fillId="0" borderId="0" xfId="0" applyFont="1" applyAlignment="1">
      <alignment horizontal="left" wrapText="1"/>
    </xf>
    <xf numFmtId="0" fontId="19" fillId="0" borderId="1" xfId="0" applyFont="1" applyBorder="1" applyAlignment="1">
      <alignment horizontal="center" vertical="top" wrapText="1"/>
    </xf>
    <xf numFmtId="0" fontId="23"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4" xfId="0" applyFont="1" applyBorder="1" applyAlignment="1">
      <alignment horizontal="center" vertical="top"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14" fillId="0" borderId="1" xfId="0" applyFont="1" applyBorder="1" applyAlignment="1">
      <alignment horizontal="center" wrapText="1"/>
    </xf>
    <xf numFmtId="0" fontId="14" fillId="0" borderId="2" xfId="0" applyFont="1" applyBorder="1" applyAlignment="1">
      <alignment horizontal="center"/>
    </xf>
    <xf numFmtId="0" fontId="14" fillId="0" borderId="4" xfId="0" applyFont="1" applyBorder="1" applyAlignment="1">
      <alignment horizontal="center"/>
    </xf>
    <xf numFmtId="165" fontId="7" fillId="0" borderId="1" xfId="1" applyNumberFormat="1" applyFont="1" applyFill="1" applyBorder="1" applyAlignment="1">
      <alignment horizontal="center" vertical="top" wrapText="1"/>
    </xf>
    <xf numFmtId="165" fontId="5" fillId="0" borderId="1" xfId="1" applyNumberFormat="1" applyFont="1" applyFill="1" applyBorder="1" applyAlignment="1">
      <alignment horizontal="center" vertical="top" wrapText="1"/>
    </xf>
    <xf numFmtId="164" fontId="7" fillId="0" borderId="1" xfId="1" applyNumberFormat="1" applyFont="1" applyFill="1" applyBorder="1" applyAlignment="1">
      <alignment horizontal="center" vertical="top" wrapText="1"/>
    </xf>
    <xf numFmtId="4" fontId="7" fillId="0" borderId="1" xfId="1" applyNumberFormat="1" applyFont="1" applyFill="1" applyBorder="1" applyAlignment="1">
      <alignment horizontal="center" vertical="top" wrapText="1"/>
    </xf>
    <xf numFmtId="165" fontId="5" fillId="0" borderId="1" xfId="1" applyNumberFormat="1" applyFont="1" applyFill="1" applyBorder="1" applyAlignment="1">
      <alignment horizontal="center" vertic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xf>
    <xf numFmtId="0" fontId="7" fillId="0" borderId="1" xfId="0" applyFont="1" applyBorder="1" applyAlignment="1">
      <alignment horizontal="left" vertical="top" wrapText="1"/>
    </xf>
    <xf numFmtId="0" fontId="7" fillId="0" borderId="1" xfId="0" applyFont="1" applyBorder="1" applyAlignment="1">
      <alignment wrapText="1"/>
    </xf>
  </cellXfs>
  <cellStyles count="7">
    <cellStyle name="Bad" xfId="2" builtinId="27"/>
    <cellStyle name="Comma" xfId="1" builtinId="3"/>
    <cellStyle name="Normal" xfId="0" builtinId="0"/>
    <cellStyle name="Normal 2" xfId="4" xr:uid="{00000000-0005-0000-0000-000003000000}"/>
    <cellStyle name="Normal 3" xfId="5" xr:uid="{00000000-0005-0000-0000-000004000000}"/>
    <cellStyle name="Normal 4" xfId="6" xr:uid="{00000000-0005-0000-0000-000005000000}"/>
    <cellStyle name="Normal_Table III" xfId="3"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dhika.AD\AppData\Local\Temp\notesDD0959\KCP%20-%20Q2%202025\KCP_reg31_pattern_3103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laration"/>
      <sheetName val="Table I"/>
      <sheetName val="Table II"/>
      <sheetName val="Table III"/>
      <sheetName val="Table IV"/>
      <sheetName val="Table V"/>
      <sheetName val="Table VI"/>
      <sheetName val="PROM-BREAKUP"/>
      <sheetName val="person acting in concert"/>
      <sheetName val="1 %"/>
      <sheetName val="1% breakup"/>
      <sheetName val="unclaimed shares"/>
      <sheetName val="Others-breakup"/>
      <sheetName val="Others"/>
    </sheetNames>
    <sheetDataSet>
      <sheetData sheetId="0"/>
      <sheetData sheetId="1">
        <row r="10">
          <cell r="D10">
            <v>128921160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A5" sqref="A5"/>
    </sheetView>
  </sheetViews>
  <sheetFormatPr defaultColWidth="9" defaultRowHeight="15"/>
  <cols>
    <col min="2" max="2" width="79.42578125" customWidth="1"/>
  </cols>
  <sheetData>
    <row r="1" spans="1:3">
      <c r="A1" s="109" t="s">
        <v>0</v>
      </c>
    </row>
    <row r="2" spans="1:3">
      <c r="A2" s="89" t="s">
        <v>1</v>
      </c>
    </row>
    <row r="3" spans="1:3">
      <c r="A3" s="89" t="s">
        <v>2</v>
      </c>
    </row>
    <row r="4" spans="1:3">
      <c r="A4" s="109" t="s">
        <v>317</v>
      </c>
    </row>
    <row r="5" spans="1:3">
      <c r="A5" s="89" t="s">
        <v>3</v>
      </c>
    </row>
    <row r="6" spans="1:3">
      <c r="A6" s="89" t="s">
        <v>4</v>
      </c>
    </row>
    <row r="7" spans="1:3">
      <c r="A7" s="66"/>
      <c r="B7" s="66" t="s">
        <v>5</v>
      </c>
      <c r="C7" s="66" t="s">
        <v>6</v>
      </c>
    </row>
    <row r="8" spans="1:3">
      <c r="A8" s="55">
        <v>1</v>
      </c>
      <c r="B8" s="55" t="s">
        <v>7</v>
      </c>
      <c r="C8" s="49" t="s">
        <v>8</v>
      </c>
    </row>
    <row r="9" spans="1:3">
      <c r="A9" s="55">
        <v>2</v>
      </c>
      <c r="B9" s="55" t="s">
        <v>9</v>
      </c>
      <c r="C9" s="49" t="s">
        <v>8</v>
      </c>
    </row>
    <row r="10" spans="1:3">
      <c r="A10" s="55">
        <v>3</v>
      </c>
      <c r="B10" s="55" t="s">
        <v>10</v>
      </c>
      <c r="C10" s="49" t="s">
        <v>8</v>
      </c>
    </row>
    <row r="11" spans="1:3">
      <c r="A11" s="55">
        <v>4</v>
      </c>
      <c r="B11" s="55" t="s">
        <v>11</v>
      </c>
      <c r="C11" s="49" t="s">
        <v>8</v>
      </c>
    </row>
    <row r="12" spans="1:3">
      <c r="A12" s="55">
        <v>5</v>
      </c>
      <c r="B12" s="55" t="s">
        <v>12</v>
      </c>
      <c r="C12" s="49" t="s">
        <v>8</v>
      </c>
    </row>
    <row r="14" spans="1:3">
      <c r="A14" t="s">
        <v>13</v>
      </c>
    </row>
  </sheetData>
  <pageMargins left="0.69930555555555596" right="0.69930555555555596"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6"/>
  <sheetViews>
    <sheetView workbookViewId="0"/>
  </sheetViews>
  <sheetFormatPr defaultColWidth="9.140625" defaultRowHeight="15"/>
  <cols>
    <col min="1" max="1" width="17.28515625" bestFit="1" customWidth="1"/>
    <col min="2" max="2" width="9.7109375" bestFit="1" customWidth="1"/>
    <col min="3" max="4" width="8" bestFit="1" customWidth="1"/>
    <col min="5" max="5" width="85.85546875" bestFit="1" customWidth="1"/>
    <col min="6" max="6" width="17.28515625" bestFit="1" customWidth="1"/>
    <col min="7" max="7" width="12.5703125" bestFit="1" customWidth="1"/>
    <col min="8" max="8" width="9" bestFit="1" customWidth="1"/>
    <col min="9" max="9" width="8" bestFit="1" customWidth="1"/>
    <col min="10" max="10" width="9" bestFit="1" customWidth="1"/>
    <col min="11" max="11" width="10.140625" bestFit="1" customWidth="1"/>
    <col min="12" max="12" width="11.140625" bestFit="1" customWidth="1"/>
    <col min="13" max="14" width="9.85546875" bestFit="1" customWidth="1"/>
    <col min="15" max="15" width="9.7109375" bestFit="1" customWidth="1"/>
    <col min="16" max="16" width="6.5703125" bestFit="1" customWidth="1"/>
    <col min="17" max="17" width="8.5703125" bestFit="1" customWidth="1"/>
    <col min="18" max="18" width="9.42578125" bestFit="1" customWidth="1"/>
    <col min="19" max="19" width="10.28515625" bestFit="1" customWidth="1"/>
    <col min="20" max="20" width="9.7109375" bestFit="1" customWidth="1"/>
    <col min="21" max="21" width="10" bestFit="1" customWidth="1"/>
    <col min="22" max="22" width="8.85546875" bestFit="1" customWidth="1"/>
    <col min="23" max="23" width="10" bestFit="1" customWidth="1"/>
    <col min="24" max="24" width="8.85546875" bestFit="1" customWidth="1"/>
    <col min="25" max="25" width="11.7109375" bestFit="1" customWidth="1"/>
    <col min="26" max="27" width="27.42578125" bestFit="1" customWidth="1"/>
  </cols>
  <sheetData>
    <row r="1" spans="1:27" s="54" customFormat="1">
      <c r="A1" s="56" t="s">
        <v>260</v>
      </c>
      <c r="B1" s="56" t="s">
        <v>261</v>
      </c>
      <c r="C1" s="56" t="s">
        <v>262</v>
      </c>
      <c r="D1" s="56" t="s">
        <v>263</v>
      </c>
      <c r="E1" s="56" t="s">
        <v>264</v>
      </c>
      <c r="F1" s="56" t="s">
        <v>265</v>
      </c>
      <c r="G1" s="56" t="s">
        <v>266</v>
      </c>
      <c r="H1" s="56" t="s">
        <v>267</v>
      </c>
      <c r="I1" s="56" t="s">
        <v>268</v>
      </c>
      <c r="J1" s="56" t="s">
        <v>269</v>
      </c>
      <c r="K1" s="56" t="s">
        <v>270</v>
      </c>
      <c r="L1" s="56" t="s">
        <v>271</v>
      </c>
      <c r="M1" s="56" t="s">
        <v>272</v>
      </c>
      <c r="N1" s="56" t="s">
        <v>273</v>
      </c>
      <c r="O1" s="56" t="s">
        <v>274</v>
      </c>
      <c r="P1" s="56" t="s">
        <v>275</v>
      </c>
      <c r="Q1" s="56" t="s">
        <v>276</v>
      </c>
      <c r="R1" s="56" t="s">
        <v>277</v>
      </c>
      <c r="S1" s="56" t="s">
        <v>278</v>
      </c>
      <c r="T1" s="56" t="s">
        <v>279</v>
      </c>
      <c r="U1" s="56" t="s">
        <v>280</v>
      </c>
      <c r="V1" s="56" t="s">
        <v>281</v>
      </c>
      <c r="W1" s="56" t="s">
        <v>282</v>
      </c>
      <c r="X1" s="56" t="s">
        <v>283</v>
      </c>
      <c r="Y1" s="56" t="s">
        <v>284</v>
      </c>
      <c r="Z1" s="56" t="s">
        <v>285</v>
      </c>
      <c r="AA1" s="56" t="s">
        <v>286</v>
      </c>
    </row>
    <row r="2" spans="1:27">
      <c r="A2" s="55" t="s">
        <v>287</v>
      </c>
      <c r="B2" s="55" t="s">
        <v>288</v>
      </c>
      <c r="C2" s="55" t="s">
        <v>289</v>
      </c>
      <c r="D2" s="55" t="s">
        <v>122</v>
      </c>
      <c r="E2" s="55" t="s">
        <v>255</v>
      </c>
      <c r="F2" s="55" t="s">
        <v>287</v>
      </c>
      <c r="G2" s="55" t="s">
        <v>290</v>
      </c>
      <c r="H2" s="55">
        <v>1</v>
      </c>
      <c r="I2" s="55">
        <v>2326708</v>
      </c>
      <c r="J2" s="55">
        <v>0</v>
      </c>
      <c r="K2" s="55">
        <v>0</v>
      </c>
      <c r="L2" s="55">
        <v>2326708</v>
      </c>
      <c r="M2" s="55">
        <v>1.8</v>
      </c>
      <c r="N2" s="55">
        <v>0</v>
      </c>
      <c r="O2" s="55">
        <v>0</v>
      </c>
      <c r="P2" s="55">
        <v>0</v>
      </c>
      <c r="Q2" s="55">
        <v>1.8</v>
      </c>
      <c r="R2" s="55">
        <v>0</v>
      </c>
      <c r="S2" s="55">
        <v>0</v>
      </c>
      <c r="T2" s="55">
        <v>0</v>
      </c>
      <c r="U2" s="55">
        <v>0</v>
      </c>
      <c r="V2" s="55">
        <v>0</v>
      </c>
      <c r="W2" s="55">
        <v>0</v>
      </c>
      <c r="X2" s="55">
        <v>0</v>
      </c>
      <c r="Y2" s="55">
        <v>2326708</v>
      </c>
      <c r="Z2" s="55" t="s">
        <v>291</v>
      </c>
      <c r="AA2" s="55" t="s">
        <v>291</v>
      </c>
    </row>
    <row r="3" spans="1:27">
      <c r="A3" s="55" t="s">
        <v>292</v>
      </c>
      <c r="B3" s="55" t="s">
        <v>288</v>
      </c>
      <c r="C3" s="55" t="s">
        <v>289</v>
      </c>
      <c r="D3" s="55" t="s">
        <v>126</v>
      </c>
      <c r="E3" s="55" t="s">
        <v>256</v>
      </c>
      <c r="F3" s="55" t="s">
        <v>257</v>
      </c>
      <c r="G3" s="55" t="s">
        <v>257</v>
      </c>
      <c r="H3" s="55">
        <v>1</v>
      </c>
      <c r="I3" s="55">
        <v>3890686</v>
      </c>
      <c r="J3" s="55">
        <v>0</v>
      </c>
      <c r="K3" s="55">
        <v>0</v>
      </c>
      <c r="L3" s="55">
        <v>3890686</v>
      </c>
      <c r="M3" s="55">
        <v>3.02</v>
      </c>
      <c r="N3" s="55">
        <v>0</v>
      </c>
      <c r="O3" s="55">
        <v>0</v>
      </c>
      <c r="P3" s="55">
        <v>0</v>
      </c>
      <c r="Q3" s="55">
        <v>3.02</v>
      </c>
      <c r="R3" s="55">
        <v>0</v>
      </c>
      <c r="S3" s="55">
        <v>0</v>
      </c>
      <c r="T3" s="55">
        <v>0</v>
      </c>
      <c r="U3" s="55">
        <v>0</v>
      </c>
      <c r="V3" s="55">
        <v>0</v>
      </c>
      <c r="W3" s="55">
        <v>0</v>
      </c>
      <c r="X3" s="55">
        <v>0</v>
      </c>
      <c r="Y3" s="55">
        <v>3890686</v>
      </c>
      <c r="Z3" s="55" t="s">
        <v>293</v>
      </c>
      <c r="AA3" s="55" t="s">
        <v>293</v>
      </c>
    </row>
    <row r="4" spans="1:27">
      <c r="A4" s="55" t="s">
        <v>320</v>
      </c>
      <c r="B4" s="55" t="s">
        <v>288</v>
      </c>
      <c r="C4" s="55" t="s">
        <v>289</v>
      </c>
      <c r="D4" s="55" t="s">
        <v>126</v>
      </c>
      <c r="E4" s="55" t="s">
        <v>319</v>
      </c>
      <c r="F4" s="55" t="s">
        <v>318</v>
      </c>
      <c r="G4" s="55" t="s">
        <v>318</v>
      </c>
      <c r="H4" s="55">
        <v>1</v>
      </c>
      <c r="I4" s="55">
        <v>1686474</v>
      </c>
      <c r="J4" s="55">
        <v>0</v>
      </c>
      <c r="K4" s="55">
        <v>0</v>
      </c>
      <c r="L4" s="55">
        <v>1686474</v>
      </c>
      <c r="M4" s="55">
        <v>1.31</v>
      </c>
      <c r="N4" s="55">
        <v>0</v>
      </c>
      <c r="O4" s="55">
        <v>0</v>
      </c>
      <c r="P4" s="55">
        <v>0</v>
      </c>
      <c r="Q4" s="55">
        <v>1.31</v>
      </c>
      <c r="R4" s="55">
        <v>0</v>
      </c>
      <c r="S4" s="55">
        <v>0</v>
      </c>
      <c r="T4" s="55">
        <v>0</v>
      </c>
      <c r="U4" s="55">
        <v>0</v>
      </c>
      <c r="V4" s="55">
        <v>0</v>
      </c>
      <c r="W4" s="55">
        <v>0</v>
      </c>
      <c r="X4" s="55">
        <v>0</v>
      </c>
      <c r="Y4" s="55">
        <v>1686474</v>
      </c>
      <c r="Z4" s="55" t="s">
        <v>293</v>
      </c>
      <c r="AA4" s="55" t="s">
        <v>293</v>
      </c>
    </row>
    <row r="5" spans="1:27">
      <c r="A5" s="55" t="s">
        <v>294</v>
      </c>
      <c r="B5" s="55" t="s">
        <v>288</v>
      </c>
      <c r="C5" s="55" t="s">
        <v>289</v>
      </c>
      <c r="D5" s="55" t="s">
        <v>126</v>
      </c>
      <c r="E5" s="55" t="s">
        <v>258</v>
      </c>
      <c r="F5" s="55" t="s">
        <v>259</v>
      </c>
      <c r="G5" s="55" t="s">
        <v>259</v>
      </c>
      <c r="H5" s="55">
        <v>1</v>
      </c>
      <c r="I5" s="55">
        <v>3275483</v>
      </c>
      <c r="J5" s="55">
        <v>0</v>
      </c>
      <c r="K5" s="55">
        <v>0</v>
      </c>
      <c r="L5" s="55">
        <v>3275483</v>
      </c>
      <c r="M5" s="55">
        <v>2.54</v>
      </c>
      <c r="N5" s="55">
        <v>0</v>
      </c>
      <c r="O5" s="55">
        <v>0</v>
      </c>
      <c r="P5" s="55">
        <v>0</v>
      </c>
      <c r="Q5" s="55">
        <v>2.54</v>
      </c>
      <c r="R5" s="55">
        <v>0</v>
      </c>
      <c r="S5" s="55">
        <v>0</v>
      </c>
      <c r="T5" s="55">
        <v>0</v>
      </c>
      <c r="U5" s="55">
        <v>0</v>
      </c>
      <c r="V5" s="55">
        <v>0</v>
      </c>
      <c r="W5" s="55">
        <v>0</v>
      </c>
      <c r="X5" s="55">
        <v>0</v>
      </c>
      <c r="Y5" s="55">
        <v>3275483</v>
      </c>
      <c r="Z5" s="55" t="s">
        <v>293</v>
      </c>
      <c r="AA5" s="55" t="s">
        <v>293</v>
      </c>
    </row>
    <row r="6" spans="1:27">
      <c r="A6" s="55" t="s">
        <v>314</v>
      </c>
      <c r="B6" s="55" t="s">
        <v>288</v>
      </c>
      <c r="C6" s="55" t="s">
        <v>289</v>
      </c>
      <c r="D6" s="55" t="s">
        <v>163</v>
      </c>
      <c r="E6" s="55" t="s">
        <v>312</v>
      </c>
      <c r="F6" s="55" t="s">
        <v>313</v>
      </c>
      <c r="G6" s="55" t="s">
        <v>313</v>
      </c>
      <c r="H6" s="55">
        <v>1</v>
      </c>
      <c r="I6" s="55">
        <v>1415000</v>
      </c>
      <c r="J6" s="55">
        <v>0</v>
      </c>
      <c r="K6" s="55">
        <v>0</v>
      </c>
      <c r="L6" s="55">
        <v>1415000</v>
      </c>
      <c r="M6" s="55">
        <v>1.1000000000000001</v>
      </c>
      <c r="N6" s="55">
        <v>0</v>
      </c>
      <c r="O6" s="55">
        <v>0</v>
      </c>
      <c r="P6" s="55">
        <v>0</v>
      </c>
      <c r="Q6" s="55">
        <v>1.1000000000000001</v>
      </c>
      <c r="R6" s="55">
        <v>0</v>
      </c>
      <c r="S6" s="55">
        <v>0</v>
      </c>
      <c r="T6" s="55">
        <v>0</v>
      </c>
      <c r="U6" s="55">
        <v>0</v>
      </c>
      <c r="V6" s="55">
        <v>0</v>
      </c>
      <c r="W6" s="55">
        <v>0</v>
      </c>
      <c r="X6" s="55">
        <v>0</v>
      </c>
      <c r="Y6" s="55">
        <v>1415000</v>
      </c>
      <c r="Z6" s="55" t="s">
        <v>304</v>
      </c>
      <c r="AA6" s="55" t="s">
        <v>304</v>
      </c>
    </row>
  </sheetData>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
  <sheetViews>
    <sheetView workbookViewId="0">
      <selection activeCell="A5" sqref="A5:B5"/>
    </sheetView>
  </sheetViews>
  <sheetFormatPr defaultColWidth="9.140625" defaultRowHeight="15"/>
  <cols>
    <col min="1" max="1" width="20.28515625" customWidth="1"/>
    <col min="2" max="2" width="18" customWidth="1"/>
    <col min="3" max="3" width="29.140625" customWidth="1"/>
  </cols>
  <sheetData>
    <row r="1" spans="1:5">
      <c r="A1" s="210" t="s">
        <v>295</v>
      </c>
      <c r="B1" s="211"/>
      <c r="C1" s="49"/>
    </row>
    <row r="2" spans="1:5">
      <c r="A2" s="4" t="s">
        <v>296</v>
      </c>
      <c r="B2" s="5" t="s">
        <v>297</v>
      </c>
      <c r="C2" s="49"/>
    </row>
    <row r="3" spans="1:5">
      <c r="A3" s="120">
        <v>320</v>
      </c>
      <c r="B3" s="84">
        <v>352330</v>
      </c>
      <c r="C3" s="121" t="s">
        <v>298</v>
      </c>
      <c r="E3" s="102"/>
    </row>
    <row r="4" spans="1:5">
      <c r="A4" s="55">
        <v>2</v>
      </c>
      <c r="B4" s="55">
        <v>1240</v>
      </c>
      <c r="C4" s="122" t="s">
        <v>315</v>
      </c>
      <c r="E4" s="102"/>
    </row>
    <row r="5" spans="1:5">
      <c r="A5" s="56">
        <f>A4+A3</f>
        <v>322</v>
      </c>
      <c r="B5" s="56">
        <f>B4+B3</f>
        <v>353570</v>
      </c>
      <c r="C5" s="55"/>
    </row>
  </sheetData>
  <mergeCells count="1">
    <mergeCell ref="A1:B1"/>
  </mergeCells>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4"/>
  <sheetViews>
    <sheetView workbookViewId="0"/>
  </sheetViews>
  <sheetFormatPr defaultColWidth="9.140625" defaultRowHeight="15"/>
  <cols>
    <col min="1" max="1" width="9.7109375" style="2"/>
    <col min="2" max="3" width="8" style="2"/>
    <col min="4" max="4" width="38.42578125" style="2"/>
    <col min="5" max="5" width="13.28515625" style="2"/>
    <col min="6" max="6" width="11.7109375" style="2"/>
    <col min="7" max="7" width="8.5703125" style="2"/>
    <col min="8" max="8" width="11.7109375" style="2"/>
    <col min="9" max="16384" width="9.140625" style="2"/>
  </cols>
  <sheetData>
    <row r="1" spans="1:8" s="1" customFormat="1">
      <c r="A1" s="3" t="s">
        <v>261</v>
      </c>
      <c r="B1" s="3" t="s">
        <v>262</v>
      </c>
      <c r="C1" s="3" t="s">
        <v>263</v>
      </c>
      <c r="D1" s="3" t="s">
        <v>299</v>
      </c>
      <c r="E1" s="3" t="s">
        <v>300</v>
      </c>
      <c r="F1" s="3" t="s">
        <v>301</v>
      </c>
      <c r="G1" s="3" t="s">
        <v>268</v>
      </c>
      <c r="H1" s="3" t="s">
        <v>284</v>
      </c>
    </row>
    <row r="2" spans="1:8">
      <c r="A2" s="117" t="s">
        <v>288</v>
      </c>
      <c r="B2" s="117" t="s">
        <v>302</v>
      </c>
      <c r="C2" s="117" t="s">
        <v>124</v>
      </c>
      <c r="D2" s="117" t="s">
        <v>303</v>
      </c>
      <c r="E2" s="117">
        <v>1</v>
      </c>
      <c r="F2" s="117">
        <v>1</v>
      </c>
      <c r="G2" s="117">
        <v>500</v>
      </c>
      <c r="H2" s="117">
        <v>500</v>
      </c>
    </row>
    <row r="3" spans="1:8">
      <c r="A3" s="117"/>
      <c r="B3" s="117"/>
      <c r="C3" s="117"/>
      <c r="D3" s="117"/>
      <c r="E3" s="118">
        <f>SUM(E2)</f>
        <v>1</v>
      </c>
      <c r="F3" s="118">
        <f t="shared" ref="F3:H3" si="0">SUM(F2)</f>
        <v>1</v>
      </c>
      <c r="G3" s="118">
        <f t="shared" si="0"/>
        <v>500</v>
      </c>
      <c r="H3" s="118">
        <f t="shared" si="0"/>
        <v>500</v>
      </c>
    </row>
    <row r="4" spans="1:8">
      <c r="A4" s="149" t="s">
        <v>288</v>
      </c>
      <c r="B4" s="149" t="s">
        <v>289</v>
      </c>
      <c r="C4" s="149" t="s">
        <v>165</v>
      </c>
      <c r="D4" s="149" t="s">
        <v>304</v>
      </c>
      <c r="E4" s="149">
        <v>2</v>
      </c>
      <c r="F4" s="149">
        <v>1</v>
      </c>
      <c r="G4" s="149">
        <v>353570</v>
      </c>
      <c r="H4" s="149">
        <v>353570</v>
      </c>
    </row>
    <row r="5" spans="1:8">
      <c r="A5" s="149" t="s">
        <v>288</v>
      </c>
      <c r="B5" s="149" t="s">
        <v>289</v>
      </c>
      <c r="C5" s="149" t="s">
        <v>165</v>
      </c>
      <c r="D5" s="149" t="s">
        <v>305</v>
      </c>
      <c r="E5" s="149">
        <v>20</v>
      </c>
      <c r="F5" s="149">
        <v>17</v>
      </c>
      <c r="G5" s="149">
        <v>193442</v>
      </c>
      <c r="H5" s="149">
        <v>193442</v>
      </c>
    </row>
    <row r="6" spans="1:8">
      <c r="A6" s="149" t="s">
        <v>288</v>
      </c>
      <c r="B6" s="149" t="s">
        <v>289</v>
      </c>
      <c r="C6" s="149" t="s">
        <v>165</v>
      </c>
      <c r="D6" s="149" t="s">
        <v>306</v>
      </c>
      <c r="E6" s="149">
        <v>969</v>
      </c>
      <c r="F6" s="149">
        <v>961</v>
      </c>
      <c r="G6" s="149">
        <v>1495266</v>
      </c>
      <c r="H6" s="149">
        <v>1495266</v>
      </c>
    </row>
    <row r="7" spans="1:8">
      <c r="A7" s="149" t="s">
        <v>288</v>
      </c>
      <c r="B7" s="149" t="s">
        <v>289</v>
      </c>
      <c r="C7" s="149" t="s">
        <v>165</v>
      </c>
      <c r="D7" s="149" t="s">
        <v>307</v>
      </c>
      <c r="E7" s="149">
        <v>19</v>
      </c>
      <c r="F7" s="149">
        <v>19</v>
      </c>
      <c r="G7" s="149">
        <v>42927</v>
      </c>
      <c r="H7" s="149">
        <v>42927</v>
      </c>
    </row>
    <row r="8" spans="1:8">
      <c r="A8" s="149" t="s">
        <v>288</v>
      </c>
      <c r="B8" s="149" t="s">
        <v>289</v>
      </c>
      <c r="C8" s="149" t="s">
        <v>165</v>
      </c>
      <c r="D8" s="149" t="s">
        <v>316</v>
      </c>
      <c r="E8" s="149">
        <v>1</v>
      </c>
      <c r="F8" s="149">
        <v>1</v>
      </c>
      <c r="G8" s="149">
        <v>14500</v>
      </c>
      <c r="H8" s="149">
        <v>14500</v>
      </c>
    </row>
    <row r="9" spans="1:8">
      <c r="A9" s="149" t="s">
        <v>288</v>
      </c>
      <c r="B9" s="149" t="s">
        <v>289</v>
      </c>
      <c r="C9" s="149" t="s">
        <v>165</v>
      </c>
      <c r="D9" s="149" t="s">
        <v>308</v>
      </c>
      <c r="E9" s="149">
        <v>1</v>
      </c>
      <c r="F9" s="149">
        <v>1</v>
      </c>
      <c r="G9" s="149">
        <v>3709</v>
      </c>
      <c r="H9" s="149">
        <v>3709</v>
      </c>
    </row>
    <row r="10" spans="1:8">
      <c r="A10" s="149" t="s">
        <v>288</v>
      </c>
      <c r="B10" s="149" t="s">
        <v>289</v>
      </c>
      <c r="C10" s="149" t="s">
        <v>165</v>
      </c>
      <c r="D10" s="149" t="s">
        <v>309</v>
      </c>
      <c r="E10" s="149">
        <v>4</v>
      </c>
      <c r="F10" s="149">
        <v>4</v>
      </c>
      <c r="G10" s="149">
        <v>153374</v>
      </c>
      <c r="H10" s="149">
        <v>153374</v>
      </c>
    </row>
    <row r="11" spans="1:8">
      <c r="A11" s="149" t="s">
        <v>288</v>
      </c>
      <c r="B11" s="149" t="s">
        <v>289</v>
      </c>
      <c r="C11" s="149" t="s">
        <v>165</v>
      </c>
      <c r="D11" s="149" t="s">
        <v>310</v>
      </c>
      <c r="E11" s="149">
        <v>1</v>
      </c>
      <c r="F11" s="149">
        <v>1</v>
      </c>
      <c r="G11" s="149">
        <v>27500</v>
      </c>
      <c r="H11" s="149">
        <v>27500</v>
      </c>
    </row>
    <row r="12" spans="1:8">
      <c r="A12" s="149" t="s">
        <v>288</v>
      </c>
      <c r="B12" s="149" t="s">
        <v>289</v>
      </c>
      <c r="C12" s="149" t="s">
        <v>165</v>
      </c>
      <c r="D12" s="149" t="s">
        <v>311</v>
      </c>
      <c r="E12" s="149">
        <v>1</v>
      </c>
      <c r="F12" s="149">
        <v>1</v>
      </c>
      <c r="G12" s="149">
        <v>27000</v>
      </c>
      <c r="H12" s="149">
        <v>27000</v>
      </c>
    </row>
    <row r="13" spans="1:8">
      <c r="A13" s="49"/>
      <c r="B13" s="49"/>
      <c r="C13" s="49"/>
      <c r="D13" s="49"/>
      <c r="E13" s="56">
        <f>SUM(E4:E12)</f>
        <v>1018</v>
      </c>
      <c r="F13" s="56">
        <f>SUM(F4:F12)</f>
        <v>1006</v>
      </c>
      <c r="G13" s="56">
        <f>SUM(G4:G12)</f>
        <v>2311288</v>
      </c>
      <c r="H13" s="56">
        <f>SUM(H4:H12)</f>
        <v>2311288</v>
      </c>
    </row>
    <row r="14" spans="1:8">
      <c r="E14" s="119">
        <f>E13+E3</f>
        <v>1019</v>
      </c>
      <c r="F14" s="119">
        <f>F13+F3</f>
        <v>1007</v>
      </c>
      <c r="G14" s="119">
        <f>G13+G3</f>
        <v>2311788</v>
      </c>
      <c r="H14" s="119">
        <f>H13+H3</f>
        <v>2311788</v>
      </c>
    </row>
  </sheetData>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
  <sheetViews>
    <sheetView topLeftCell="N1" workbookViewId="0">
      <selection activeCell="W18" sqref="W18"/>
    </sheetView>
  </sheetViews>
  <sheetFormatPr defaultColWidth="9" defaultRowHeight="15"/>
  <cols>
    <col min="2" max="2" width="29.42578125" customWidth="1"/>
    <col min="3" max="3" width="12.85546875" customWidth="1"/>
    <col min="4" max="4" width="16" customWidth="1"/>
    <col min="5" max="5" width="16.85546875" customWidth="1"/>
    <col min="6" max="6" width="21.42578125" customWidth="1"/>
    <col min="7" max="7" width="13.28515625" customWidth="1"/>
    <col min="8" max="8" width="25.5703125" customWidth="1"/>
    <col min="9" max="9" width="10.140625" customWidth="1"/>
    <col min="10" max="11" width="9.5703125" customWidth="1"/>
    <col min="12" max="12" width="21.140625" customWidth="1"/>
    <col min="13" max="14" width="32.28515625" customWidth="1"/>
    <col min="15" max="15" width="31.7109375" customWidth="1"/>
    <col min="16" max="16" width="8" customWidth="1"/>
    <col min="17" max="17" width="13.5703125" customWidth="1"/>
    <col min="18" max="18" width="4.140625" customWidth="1"/>
    <col min="19" max="21" width="13.5703125" customWidth="1"/>
    <col min="22" max="25" width="14.85546875" customWidth="1"/>
    <col min="26" max="26" width="28.140625" customWidth="1"/>
  </cols>
  <sheetData>
    <row r="1" spans="1:26">
      <c r="A1" s="89" t="s">
        <v>14</v>
      </c>
    </row>
    <row r="2" spans="1:26" ht="75.75" customHeight="1">
      <c r="A2" s="150" t="s">
        <v>15</v>
      </c>
      <c r="B2" s="150" t="s">
        <v>16</v>
      </c>
      <c r="C2" s="150" t="s">
        <v>17</v>
      </c>
      <c r="D2" s="150" t="s">
        <v>18</v>
      </c>
      <c r="E2" s="150" t="s">
        <v>19</v>
      </c>
      <c r="F2" s="150" t="s">
        <v>20</v>
      </c>
      <c r="G2" s="150" t="s">
        <v>21</v>
      </c>
      <c r="H2" s="150" t="s">
        <v>22</v>
      </c>
      <c r="I2" s="155" t="s">
        <v>23</v>
      </c>
      <c r="J2" s="155"/>
      <c r="K2" s="155"/>
      <c r="L2" s="155"/>
      <c r="M2" s="150" t="s">
        <v>24</v>
      </c>
      <c r="N2" s="153" t="s">
        <v>25</v>
      </c>
      <c r="O2" s="150" t="s">
        <v>26</v>
      </c>
      <c r="P2" s="156" t="s">
        <v>27</v>
      </c>
      <c r="Q2" s="157"/>
      <c r="R2" s="155" t="s">
        <v>28</v>
      </c>
      <c r="S2" s="155"/>
      <c r="T2" s="158" t="s">
        <v>29</v>
      </c>
      <c r="U2" s="159"/>
      <c r="V2" s="170" t="s">
        <v>30</v>
      </c>
      <c r="W2" s="171"/>
      <c r="X2" s="170" t="s">
        <v>31</v>
      </c>
      <c r="Y2" s="171"/>
      <c r="Z2" s="150" t="s">
        <v>32</v>
      </c>
    </row>
    <row r="3" spans="1:26">
      <c r="A3" s="151"/>
      <c r="B3" s="151"/>
      <c r="C3" s="151"/>
      <c r="D3" s="151"/>
      <c r="E3" s="151"/>
      <c r="F3" s="151"/>
      <c r="G3" s="151"/>
      <c r="H3" s="151"/>
      <c r="I3" s="155" t="s">
        <v>33</v>
      </c>
      <c r="J3" s="155"/>
      <c r="K3" s="155"/>
      <c r="L3" s="155" t="s">
        <v>34</v>
      </c>
      <c r="M3" s="151"/>
      <c r="N3" s="160"/>
      <c r="O3" s="151"/>
      <c r="P3" s="150" t="s">
        <v>35</v>
      </c>
      <c r="Q3" s="150" t="s">
        <v>36</v>
      </c>
      <c r="R3" s="150" t="s">
        <v>35</v>
      </c>
      <c r="S3" s="150" t="s">
        <v>36</v>
      </c>
      <c r="T3" s="153" t="s">
        <v>35</v>
      </c>
      <c r="U3" s="153" t="s">
        <v>36</v>
      </c>
      <c r="V3" s="153" t="s">
        <v>35</v>
      </c>
      <c r="W3" s="153" t="s">
        <v>36</v>
      </c>
      <c r="X3" s="153" t="s">
        <v>35</v>
      </c>
      <c r="Y3" s="153" t="s">
        <v>36</v>
      </c>
      <c r="Z3" s="151"/>
    </row>
    <row r="4" spans="1:26" ht="40.5" customHeight="1">
      <c r="A4" s="152"/>
      <c r="B4" s="152"/>
      <c r="C4" s="152"/>
      <c r="D4" s="152"/>
      <c r="E4" s="152"/>
      <c r="F4" s="152"/>
      <c r="G4" s="152"/>
      <c r="H4" s="152"/>
      <c r="I4" s="63" t="s">
        <v>37</v>
      </c>
      <c r="J4" s="63" t="s">
        <v>38</v>
      </c>
      <c r="K4" s="63" t="s">
        <v>39</v>
      </c>
      <c r="L4" s="155"/>
      <c r="M4" s="152"/>
      <c r="N4" s="154"/>
      <c r="O4" s="152"/>
      <c r="P4" s="152"/>
      <c r="Q4" s="152"/>
      <c r="R4" s="152"/>
      <c r="S4" s="152"/>
      <c r="T4" s="154"/>
      <c r="U4" s="154"/>
      <c r="V4" s="154"/>
      <c r="W4" s="154"/>
      <c r="X4" s="154"/>
      <c r="Y4" s="154"/>
      <c r="Z4" s="152"/>
    </row>
    <row r="5" spans="1:26">
      <c r="A5" s="100" t="s">
        <v>40</v>
      </c>
      <c r="B5" s="55" t="s">
        <v>41</v>
      </c>
      <c r="C5" s="84">
        <f>'Table II'!E27</f>
        <v>17</v>
      </c>
      <c r="D5" s="84">
        <f>'Table II'!F27</f>
        <v>57052770</v>
      </c>
      <c r="E5" s="84">
        <f>'Table II'!G27</f>
        <v>0</v>
      </c>
      <c r="F5" s="84">
        <f>'Table II'!H27</f>
        <v>0</v>
      </c>
      <c r="G5" s="84">
        <f>'Table II'!I27</f>
        <v>57052770</v>
      </c>
      <c r="H5" s="104">
        <f>'Table II'!J27</f>
        <v>44.253999886442223</v>
      </c>
      <c r="I5" s="84">
        <f>'Table II'!K27</f>
        <v>57052770</v>
      </c>
      <c r="J5" s="84">
        <f>'Table II'!L27</f>
        <v>0</v>
      </c>
      <c r="K5" s="84">
        <f>'Table II'!M27</f>
        <v>0</v>
      </c>
      <c r="L5" s="104">
        <f>'Table II'!N27</f>
        <v>44.253999886442223</v>
      </c>
      <c r="M5" s="84">
        <f>'Table II'!O27</f>
        <v>0</v>
      </c>
      <c r="N5" s="84">
        <f>'Table II'!P27</f>
        <v>57052770</v>
      </c>
      <c r="O5" s="104">
        <f>'Table II'!Q27</f>
        <v>44.253999886442223</v>
      </c>
      <c r="P5" s="84">
        <f>'Table II'!R27</f>
        <v>0</v>
      </c>
      <c r="Q5" s="84">
        <f>'Table II'!S27</f>
        <v>0</v>
      </c>
      <c r="R5" s="84">
        <f>'Table II'!T27</f>
        <v>0</v>
      </c>
      <c r="S5" s="84">
        <f>'Table II'!U27</f>
        <v>0</v>
      </c>
      <c r="T5" s="84">
        <f>'Table II'!V27</f>
        <v>0</v>
      </c>
      <c r="U5" s="84">
        <f>'Table II'!W27</f>
        <v>0</v>
      </c>
      <c r="V5" s="84">
        <f>'Table II'!X27</f>
        <v>0</v>
      </c>
      <c r="W5" s="84">
        <f>'Table II'!Y27</f>
        <v>0</v>
      </c>
      <c r="X5" s="84">
        <f>'Table II'!Z27</f>
        <v>0</v>
      </c>
      <c r="Y5" s="84">
        <f>'Table II'!AA27</f>
        <v>0</v>
      </c>
      <c r="Z5" s="84">
        <f>'Table II'!AB27</f>
        <v>57052770</v>
      </c>
    </row>
    <row r="6" spans="1:26">
      <c r="A6" s="100" t="s">
        <v>42</v>
      </c>
      <c r="B6" s="55" t="s">
        <v>43</v>
      </c>
      <c r="C6" s="84">
        <f>'Table III'!D82</f>
        <v>52321</v>
      </c>
      <c r="D6" s="84">
        <f>'Table III'!E82</f>
        <v>71868390</v>
      </c>
      <c r="E6" s="84">
        <f>'Table III'!F82</f>
        <v>0</v>
      </c>
      <c r="F6" s="84">
        <f>'Table III'!G82</f>
        <v>0</v>
      </c>
      <c r="G6" s="84">
        <f>'Table III'!H82</f>
        <v>71868390</v>
      </c>
      <c r="H6" s="104">
        <f>'Table III'!I82</f>
        <v>55.74600011355777</v>
      </c>
      <c r="I6" s="84">
        <f>'Table III'!J82</f>
        <v>71868390</v>
      </c>
      <c r="J6" s="84">
        <f>'Table III'!K82</f>
        <v>0</v>
      </c>
      <c r="K6" s="84">
        <f>'Table III'!L82</f>
        <v>0</v>
      </c>
      <c r="L6" s="104">
        <f>'Table III'!M82</f>
        <v>55.74600011355777</v>
      </c>
      <c r="M6" s="84">
        <f>'Table III'!N82</f>
        <v>0</v>
      </c>
      <c r="N6" s="84">
        <f>'Table III'!O82</f>
        <v>71868390</v>
      </c>
      <c r="O6" s="104">
        <f>'Table III'!P82</f>
        <v>55.74600011355777</v>
      </c>
      <c r="P6" s="84">
        <f>'Table III'!Q82</f>
        <v>0</v>
      </c>
      <c r="Q6" s="84">
        <f>'Table III'!R82</f>
        <v>0</v>
      </c>
      <c r="R6" s="161" t="s">
        <v>44</v>
      </c>
      <c r="S6" s="162"/>
      <c r="T6" s="162"/>
      <c r="U6" s="162"/>
      <c r="V6" s="162"/>
      <c r="W6" s="162"/>
      <c r="X6" s="162"/>
      <c r="Y6" s="163"/>
      <c r="Z6" s="84">
        <f>'Table III'!AA82</f>
        <v>70161523</v>
      </c>
    </row>
    <row r="7" spans="1:26">
      <c r="A7" s="100" t="s">
        <v>45</v>
      </c>
      <c r="B7" s="55" t="s">
        <v>46</v>
      </c>
      <c r="C7" s="84">
        <f>'Table III'!D83</f>
        <v>0</v>
      </c>
      <c r="D7" s="84">
        <f>'Table III'!E83</f>
        <v>0</v>
      </c>
      <c r="E7" s="84">
        <f>'Table III'!F83</f>
        <v>0</v>
      </c>
      <c r="F7" s="84">
        <f>'Table III'!G83</f>
        <v>0</v>
      </c>
      <c r="G7" s="84">
        <f>'Table III'!H83</f>
        <v>0</v>
      </c>
      <c r="H7" s="84">
        <f>'Table III'!I83</f>
        <v>0</v>
      </c>
      <c r="I7" s="84">
        <f>'Table III'!J83</f>
        <v>0</v>
      </c>
      <c r="J7" s="84">
        <f>'Table III'!K83</f>
        <v>0</v>
      </c>
      <c r="K7" s="84">
        <f>'Table III'!L83</f>
        <v>0</v>
      </c>
      <c r="L7" s="84">
        <f>'Table III'!M83</f>
        <v>0</v>
      </c>
      <c r="M7" s="84">
        <f>'Table III'!N83</f>
        <v>0</v>
      </c>
      <c r="N7" s="84">
        <f>'Table III'!O83</f>
        <v>0</v>
      </c>
      <c r="O7" s="84">
        <f>'Table III'!P83</f>
        <v>0</v>
      </c>
      <c r="P7" s="84">
        <f>'Table III'!Q83</f>
        <v>0</v>
      </c>
      <c r="Q7" s="84">
        <f>'Table III'!R83</f>
        <v>0</v>
      </c>
      <c r="R7" s="164"/>
      <c r="S7" s="165"/>
      <c r="T7" s="165"/>
      <c r="U7" s="165"/>
      <c r="V7" s="165"/>
      <c r="W7" s="165"/>
      <c r="X7" s="165"/>
      <c r="Y7" s="166"/>
      <c r="Z7" s="84">
        <f>'Table III'!AA83</f>
        <v>0</v>
      </c>
    </row>
    <row r="8" spans="1:26">
      <c r="A8" s="100" t="s">
        <v>47</v>
      </c>
      <c r="B8" s="55" t="s">
        <v>48</v>
      </c>
      <c r="C8" s="84">
        <f>'Table III'!D84</f>
        <v>0</v>
      </c>
      <c r="D8" s="84">
        <f>'Table III'!E84</f>
        <v>0</v>
      </c>
      <c r="E8" s="84">
        <f>'Table III'!F84</f>
        <v>0</v>
      </c>
      <c r="F8" s="84">
        <f>'Table III'!G84</f>
        <v>0</v>
      </c>
      <c r="G8" s="84">
        <f>'Table III'!H84</f>
        <v>0</v>
      </c>
      <c r="H8" s="84">
        <f>'Table III'!I84</f>
        <v>0</v>
      </c>
      <c r="I8" s="84">
        <f>'Table III'!J84</f>
        <v>0</v>
      </c>
      <c r="J8" s="84">
        <f>'Table III'!K84</f>
        <v>0</v>
      </c>
      <c r="K8" s="84">
        <f>'Table III'!L84</f>
        <v>0</v>
      </c>
      <c r="L8" s="84">
        <f>'Table III'!M84</f>
        <v>0</v>
      </c>
      <c r="M8" s="84">
        <f>'Table III'!N84</f>
        <v>0</v>
      </c>
      <c r="N8" s="84">
        <f>'Table III'!O84</f>
        <v>0</v>
      </c>
      <c r="O8" s="84">
        <f>'Table III'!P84</f>
        <v>0</v>
      </c>
      <c r="P8" s="84">
        <f>'Table III'!Q84</f>
        <v>0</v>
      </c>
      <c r="Q8" s="84">
        <f>'Table III'!R84</f>
        <v>0</v>
      </c>
      <c r="R8" s="164"/>
      <c r="S8" s="165"/>
      <c r="T8" s="165"/>
      <c r="U8" s="165"/>
      <c r="V8" s="165"/>
      <c r="W8" s="165"/>
      <c r="X8" s="165"/>
      <c r="Y8" s="166"/>
      <c r="Z8" s="84">
        <f>'Table III'!AA84</f>
        <v>0</v>
      </c>
    </row>
    <row r="9" spans="1:26">
      <c r="A9" s="100" t="s">
        <v>49</v>
      </c>
      <c r="B9" s="55" t="s">
        <v>50</v>
      </c>
      <c r="C9" s="84">
        <f>'Table III'!D85</f>
        <v>0</v>
      </c>
      <c r="D9" s="84">
        <f>'Table III'!E85</f>
        <v>0</v>
      </c>
      <c r="E9" s="84">
        <f>'Table III'!F85</f>
        <v>0</v>
      </c>
      <c r="F9" s="84">
        <f>'Table III'!G85</f>
        <v>0</v>
      </c>
      <c r="G9" s="84">
        <f>'Table III'!H85</f>
        <v>0</v>
      </c>
      <c r="H9" s="84">
        <f>'Table III'!I85</f>
        <v>0</v>
      </c>
      <c r="I9" s="84">
        <f>'Table III'!J85</f>
        <v>0</v>
      </c>
      <c r="J9" s="84">
        <f>'Table III'!K85</f>
        <v>0</v>
      </c>
      <c r="K9" s="84">
        <f>'Table III'!L85</f>
        <v>0</v>
      </c>
      <c r="L9" s="84">
        <f>'Table III'!M85</f>
        <v>0</v>
      </c>
      <c r="M9" s="84">
        <f>'Table III'!N85</f>
        <v>0</v>
      </c>
      <c r="N9" s="84">
        <f>'Table III'!O85</f>
        <v>0</v>
      </c>
      <c r="O9" s="84">
        <f>'Table III'!P85</f>
        <v>0</v>
      </c>
      <c r="P9" s="84">
        <f>'Table III'!Q85</f>
        <v>0</v>
      </c>
      <c r="Q9" s="84">
        <f>'Table III'!R85</f>
        <v>0</v>
      </c>
      <c r="R9" s="167"/>
      <c r="S9" s="168"/>
      <c r="T9" s="168"/>
      <c r="U9" s="168"/>
      <c r="V9" s="168"/>
      <c r="W9" s="168"/>
      <c r="X9" s="168"/>
      <c r="Y9" s="169"/>
      <c r="Z9" s="84">
        <f>'Table III'!AA85</f>
        <v>0</v>
      </c>
    </row>
    <row r="10" spans="1:26">
      <c r="A10" s="66"/>
      <c r="B10" s="66" t="s">
        <v>39</v>
      </c>
      <c r="C10" s="105">
        <f>SUM(C5:C9)</f>
        <v>52338</v>
      </c>
      <c r="D10" s="105">
        <f t="shared" ref="D10:Z10" si="0">SUM(D5:D9)</f>
        <v>128921160</v>
      </c>
      <c r="E10" s="105">
        <f t="shared" si="0"/>
        <v>0</v>
      </c>
      <c r="F10" s="105">
        <f t="shared" si="0"/>
        <v>0</v>
      </c>
      <c r="G10" s="105">
        <f t="shared" si="0"/>
        <v>128921160</v>
      </c>
      <c r="H10" s="106">
        <f t="shared" si="0"/>
        <v>100</v>
      </c>
      <c r="I10" s="105">
        <f t="shared" si="0"/>
        <v>128921160</v>
      </c>
      <c r="J10" s="105">
        <f t="shared" si="0"/>
        <v>0</v>
      </c>
      <c r="K10" s="105">
        <f t="shared" si="0"/>
        <v>0</v>
      </c>
      <c r="L10" s="107">
        <f t="shared" si="0"/>
        <v>100</v>
      </c>
      <c r="M10" s="105">
        <f t="shared" si="0"/>
        <v>0</v>
      </c>
      <c r="N10" s="105">
        <f t="shared" si="0"/>
        <v>128921160</v>
      </c>
      <c r="O10" s="106">
        <f t="shared" si="0"/>
        <v>100</v>
      </c>
      <c r="P10" s="105">
        <f t="shared" si="0"/>
        <v>0</v>
      </c>
      <c r="Q10" s="106">
        <f>P10/D10*100</f>
        <v>0</v>
      </c>
      <c r="R10" s="105">
        <f t="shared" si="0"/>
        <v>0</v>
      </c>
      <c r="S10" s="105">
        <f t="shared" si="0"/>
        <v>0</v>
      </c>
      <c r="T10" s="108">
        <f>'Table III'!U86</f>
        <v>0</v>
      </c>
      <c r="U10" s="108">
        <f>'Table III'!V86</f>
        <v>0</v>
      </c>
      <c r="V10" s="108">
        <f>'Table III'!W86</f>
        <v>0</v>
      </c>
      <c r="W10" s="108">
        <f>'Table III'!X86</f>
        <v>0</v>
      </c>
      <c r="X10" s="108">
        <f>'Table III'!Y86</f>
        <v>0</v>
      </c>
      <c r="Y10" s="108">
        <f>'Table III'!Z86</f>
        <v>0</v>
      </c>
      <c r="Z10" s="105">
        <f t="shared" si="0"/>
        <v>127214293</v>
      </c>
    </row>
    <row r="12" spans="1:26">
      <c r="Z12" s="102"/>
    </row>
    <row r="13" spans="1:26">
      <c r="D13" s="102"/>
    </row>
    <row r="14" spans="1:26">
      <c r="Z14" s="102"/>
    </row>
  </sheetData>
  <mergeCells count="31">
    <mergeCell ref="Y3:Y4"/>
    <mergeCell ref="Z2:Z4"/>
    <mergeCell ref="R6:Y9"/>
    <mergeCell ref="R3:R4"/>
    <mergeCell ref="S3:S4"/>
    <mergeCell ref="T3:T4"/>
    <mergeCell ref="U3:U4"/>
    <mergeCell ref="V3:V4"/>
    <mergeCell ref="X2:Y2"/>
    <mergeCell ref="V2:W2"/>
    <mergeCell ref="F2:F4"/>
    <mergeCell ref="G2:G4"/>
    <mergeCell ref="H2:H4"/>
    <mergeCell ref="W3:W4"/>
    <mergeCell ref="X3:X4"/>
    <mergeCell ref="Q3:Q4"/>
    <mergeCell ref="I2:L2"/>
    <mergeCell ref="P2:Q2"/>
    <mergeCell ref="R2:S2"/>
    <mergeCell ref="T2:U2"/>
    <mergeCell ref="L3:L4"/>
    <mergeCell ref="M2:M4"/>
    <mergeCell ref="N2:N4"/>
    <mergeCell ref="O2:O4"/>
    <mergeCell ref="P3:P4"/>
    <mergeCell ref="I3:K3"/>
    <mergeCell ref="A2:A4"/>
    <mergeCell ref="B2:B4"/>
    <mergeCell ref="C2:C4"/>
    <mergeCell ref="D2:D4"/>
    <mergeCell ref="E2:E4"/>
  </mergeCells>
  <pageMargins left="0.69930555555555596" right="0.69930555555555596"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3"/>
  <sheetViews>
    <sheetView workbookViewId="0">
      <selection activeCell="J9" sqref="J9"/>
    </sheetView>
  </sheetViews>
  <sheetFormatPr defaultColWidth="9.140625" defaultRowHeight="15"/>
  <cols>
    <col min="1" max="1" width="5.42578125" customWidth="1"/>
    <col min="2" max="3" width="24.42578125" customWidth="1"/>
    <col min="4" max="4" width="9.5703125"/>
    <col min="5" max="5" width="13.140625" customWidth="1"/>
    <col min="6" max="6" width="16.42578125" customWidth="1"/>
    <col min="7" max="7" width="12.5703125" customWidth="1"/>
    <col min="8" max="8" width="14.140625" customWidth="1"/>
    <col min="9" max="9" width="11.42578125" customWidth="1"/>
    <col min="10" max="10" width="14.42578125" customWidth="1"/>
    <col min="11" max="11" width="9.5703125"/>
    <col min="14" max="14" width="12.85546875"/>
    <col min="15" max="15" width="15.28515625" customWidth="1"/>
    <col min="16" max="17" width="22.7109375" customWidth="1"/>
    <col min="26" max="26" width="9.5703125"/>
    <col min="28" max="28" width="29.7109375" customWidth="1"/>
  </cols>
  <sheetData>
    <row r="1" spans="1:31">
      <c r="A1" s="89" t="s">
        <v>51</v>
      </c>
    </row>
    <row r="2" spans="1:31" ht="74.25" customHeight="1">
      <c r="A2" s="174"/>
      <c r="B2" s="155" t="s">
        <v>52</v>
      </c>
      <c r="C2" s="153" t="s">
        <v>53</v>
      </c>
      <c r="D2" s="155" t="s">
        <v>54</v>
      </c>
      <c r="E2" s="155" t="s">
        <v>55</v>
      </c>
      <c r="F2" s="155" t="s">
        <v>56</v>
      </c>
      <c r="G2" s="155" t="s">
        <v>57</v>
      </c>
      <c r="H2" s="155" t="s">
        <v>58</v>
      </c>
      <c r="I2" s="155" t="s">
        <v>59</v>
      </c>
      <c r="J2" s="155" t="s">
        <v>60</v>
      </c>
      <c r="K2" s="155" t="s">
        <v>61</v>
      </c>
      <c r="L2" s="155"/>
      <c r="M2" s="155"/>
      <c r="N2" s="155"/>
      <c r="O2" s="150" t="s">
        <v>62</v>
      </c>
      <c r="P2" s="153" t="s">
        <v>63</v>
      </c>
      <c r="Q2" s="170" t="s">
        <v>64</v>
      </c>
      <c r="R2" s="155" t="s">
        <v>65</v>
      </c>
      <c r="S2" s="155"/>
      <c r="T2" s="155" t="s">
        <v>66</v>
      </c>
      <c r="U2" s="155"/>
      <c r="V2" s="158" t="s">
        <v>67</v>
      </c>
      <c r="W2" s="159"/>
      <c r="X2" s="170" t="s">
        <v>68</v>
      </c>
      <c r="Y2" s="171"/>
      <c r="Z2" s="170" t="s">
        <v>69</v>
      </c>
      <c r="AA2" s="171"/>
      <c r="AB2" s="155" t="s">
        <v>70</v>
      </c>
    </row>
    <row r="3" spans="1:31" ht="28.5" customHeight="1">
      <c r="A3" s="174"/>
      <c r="B3" s="155"/>
      <c r="C3" s="160"/>
      <c r="D3" s="155"/>
      <c r="E3" s="155"/>
      <c r="F3" s="155"/>
      <c r="G3" s="155"/>
      <c r="H3" s="155"/>
      <c r="I3" s="155"/>
      <c r="J3" s="155"/>
      <c r="K3" s="155" t="s">
        <v>33</v>
      </c>
      <c r="L3" s="155"/>
      <c r="M3" s="155"/>
      <c r="N3" s="155" t="s">
        <v>71</v>
      </c>
      <c r="O3" s="151"/>
      <c r="P3" s="160"/>
      <c r="Q3" s="172"/>
      <c r="R3" s="155" t="s">
        <v>35</v>
      </c>
      <c r="S3" s="155" t="s">
        <v>36</v>
      </c>
      <c r="T3" s="155" t="s">
        <v>35</v>
      </c>
      <c r="U3" s="155" t="s">
        <v>36</v>
      </c>
      <c r="V3" s="153" t="s">
        <v>35</v>
      </c>
      <c r="W3" s="153" t="s">
        <v>36</v>
      </c>
      <c r="X3" s="153" t="s">
        <v>35</v>
      </c>
      <c r="Y3" s="153" t="s">
        <v>36</v>
      </c>
      <c r="Z3" s="153" t="s">
        <v>35</v>
      </c>
      <c r="AA3" s="153" t="s">
        <v>36</v>
      </c>
      <c r="AB3" s="155"/>
    </row>
    <row r="4" spans="1:31" ht="62.25" customHeight="1">
      <c r="A4" s="174"/>
      <c r="B4" s="155"/>
      <c r="C4" s="154"/>
      <c r="D4" s="155"/>
      <c r="E4" s="155"/>
      <c r="F4" s="155"/>
      <c r="G4" s="155"/>
      <c r="H4" s="155"/>
      <c r="I4" s="155"/>
      <c r="J4" s="155"/>
      <c r="K4" s="63" t="s">
        <v>72</v>
      </c>
      <c r="L4" s="63" t="s">
        <v>73</v>
      </c>
      <c r="M4" s="63" t="s">
        <v>39</v>
      </c>
      <c r="N4" s="155"/>
      <c r="O4" s="152"/>
      <c r="P4" s="154"/>
      <c r="Q4" s="173"/>
      <c r="R4" s="155"/>
      <c r="S4" s="155"/>
      <c r="T4" s="155"/>
      <c r="U4" s="155"/>
      <c r="V4" s="154"/>
      <c r="W4" s="154"/>
      <c r="X4" s="154"/>
      <c r="Y4" s="154"/>
      <c r="Z4" s="154"/>
      <c r="AA4" s="154"/>
      <c r="AB4" s="155"/>
    </row>
    <row r="5" spans="1:31">
      <c r="A5" s="90" t="s">
        <v>74</v>
      </c>
      <c r="B5" s="91" t="s">
        <v>75</v>
      </c>
      <c r="C5" s="91"/>
      <c r="D5" s="55"/>
      <c r="E5" s="92"/>
      <c r="F5" s="92"/>
      <c r="G5" s="92"/>
      <c r="H5" s="92"/>
      <c r="I5" s="92"/>
      <c r="J5" s="92"/>
      <c r="K5" s="92"/>
      <c r="L5" s="92"/>
      <c r="M5" s="92"/>
      <c r="N5" s="92"/>
      <c r="O5" s="92"/>
      <c r="P5" s="92"/>
      <c r="Q5" s="92"/>
      <c r="R5" s="92"/>
      <c r="S5" s="92"/>
      <c r="T5" s="92"/>
      <c r="U5" s="92"/>
      <c r="V5" s="92"/>
      <c r="W5" s="92"/>
      <c r="X5" s="92"/>
      <c r="Y5" s="92"/>
      <c r="Z5" s="92"/>
      <c r="AA5" s="92"/>
      <c r="AB5" s="92"/>
    </row>
    <row r="6" spans="1:31" s="88" customFormat="1" ht="30">
      <c r="A6" s="90" t="s">
        <v>76</v>
      </c>
      <c r="B6" s="93" t="s">
        <v>77</v>
      </c>
      <c r="C6" s="94"/>
      <c r="D6" s="94"/>
      <c r="E6" s="123">
        <v>12</v>
      </c>
      <c r="F6" s="123">
        <v>12017762</v>
      </c>
      <c r="G6" s="123">
        <v>0</v>
      </c>
      <c r="H6" s="123">
        <v>0</v>
      </c>
      <c r="I6" s="123">
        <v>12017762</v>
      </c>
      <c r="J6" s="124">
        <f>I6/128921160*100</f>
        <v>9.3217917058766773</v>
      </c>
      <c r="K6" s="123">
        <v>12017762</v>
      </c>
      <c r="L6" s="123">
        <v>0</v>
      </c>
      <c r="M6" s="123">
        <v>0</v>
      </c>
      <c r="N6" s="124">
        <f>F6/128921160*100</f>
        <v>9.3217917058766773</v>
      </c>
      <c r="O6" s="123">
        <v>0</v>
      </c>
      <c r="P6" s="123">
        <f t="shared" ref="P6:P10" si="0">H6+K6</f>
        <v>12017762</v>
      </c>
      <c r="Q6" s="124">
        <f>P6/128921160*100</f>
        <v>9.3217917058766773</v>
      </c>
      <c r="R6" s="123">
        <v>0</v>
      </c>
      <c r="S6" s="123">
        <v>0</v>
      </c>
      <c r="T6" s="123">
        <v>0</v>
      </c>
      <c r="U6" s="123">
        <v>0</v>
      </c>
      <c r="V6" s="123">
        <v>0</v>
      </c>
      <c r="W6" s="123">
        <v>0</v>
      </c>
      <c r="X6" s="123">
        <v>0</v>
      </c>
      <c r="Y6" s="123">
        <v>0</v>
      </c>
      <c r="Z6" s="123">
        <v>0</v>
      </c>
      <c r="AA6" s="123">
        <v>0</v>
      </c>
      <c r="AB6" s="123">
        <v>12017762</v>
      </c>
    </row>
    <row r="7" spans="1:31">
      <c r="A7" s="90"/>
      <c r="B7" s="95" t="s">
        <v>78</v>
      </c>
      <c r="C7" s="96"/>
      <c r="D7" s="94"/>
      <c r="E7" s="123"/>
      <c r="F7" s="123"/>
      <c r="G7" s="123"/>
      <c r="H7" s="123"/>
      <c r="I7" s="123"/>
      <c r="J7" s="123"/>
      <c r="K7" s="123"/>
      <c r="L7" s="123"/>
      <c r="M7" s="123"/>
      <c r="N7" s="123"/>
      <c r="O7" s="123"/>
      <c r="P7" s="123"/>
      <c r="Q7" s="125"/>
      <c r="R7" s="123"/>
      <c r="S7" s="123"/>
      <c r="T7" s="123"/>
      <c r="U7" s="123"/>
      <c r="V7" s="123"/>
      <c r="W7" s="123"/>
      <c r="X7" s="123"/>
      <c r="Y7" s="123"/>
      <c r="Z7" s="123"/>
      <c r="AA7" s="123"/>
      <c r="AB7" s="123"/>
    </row>
    <row r="8" spans="1:31" ht="30">
      <c r="A8" s="90" t="s">
        <v>79</v>
      </c>
      <c r="B8" s="95" t="s">
        <v>80</v>
      </c>
      <c r="C8" s="96"/>
      <c r="D8" s="94"/>
      <c r="E8" s="123">
        <v>0</v>
      </c>
      <c r="F8" s="123">
        <v>0</v>
      </c>
      <c r="G8" s="123">
        <v>0</v>
      </c>
      <c r="H8" s="123">
        <v>0</v>
      </c>
      <c r="I8" s="123">
        <v>0</v>
      </c>
      <c r="J8" s="123">
        <v>0</v>
      </c>
      <c r="K8" s="123">
        <v>0</v>
      </c>
      <c r="L8" s="123">
        <v>0</v>
      </c>
      <c r="M8" s="123">
        <v>0</v>
      </c>
      <c r="N8" s="123">
        <v>0</v>
      </c>
      <c r="O8" s="123">
        <v>0</v>
      </c>
      <c r="P8" s="123">
        <f t="shared" si="0"/>
        <v>0</v>
      </c>
      <c r="Q8" s="124">
        <f>P8/128921160*100</f>
        <v>0</v>
      </c>
      <c r="R8" s="123">
        <v>0</v>
      </c>
      <c r="S8" s="123">
        <v>0</v>
      </c>
      <c r="T8" s="123">
        <v>0</v>
      </c>
      <c r="U8" s="123">
        <v>0</v>
      </c>
      <c r="V8" s="123">
        <v>0</v>
      </c>
      <c r="W8" s="123">
        <v>0</v>
      </c>
      <c r="X8" s="123">
        <v>0</v>
      </c>
      <c r="Y8" s="123">
        <v>0</v>
      </c>
      <c r="Z8" s="123">
        <v>0</v>
      </c>
      <c r="AA8" s="123">
        <v>0</v>
      </c>
      <c r="AB8" s="123">
        <v>0</v>
      </c>
    </row>
    <row r="9" spans="1:31">
      <c r="A9" s="90"/>
      <c r="B9" s="95" t="s">
        <v>78</v>
      </c>
      <c r="C9" s="96"/>
      <c r="D9" s="94"/>
      <c r="E9" s="123"/>
      <c r="F9" s="123"/>
      <c r="G9" s="123"/>
      <c r="H9" s="123"/>
      <c r="I9" s="126"/>
      <c r="J9" s="123"/>
      <c r="K9" s="123"/>
      <c r="L9" s="123"/>
      <c r="M9" s="123"/>
      <c r="N9" s="123"/>
      <c r="O9" s="123"/>
      <c r="P9" s="123"/>
      <c r="Q9" s="125"/>
      <c r="R9" s="123"/>
      <c r="S9" s="123"/>
      <c r="T9" s="123"/>
      <c r="U9" s="123"/>
      <c r="V9" s="123"/>
      <c r="W9" s="123"/>
      <c r="X9" s="123"/>
      <c r="Y9" s="123"/>
      <c r="Z9" s="123"/>
      <c r="AA9" s="123"/>
      <c r="AB9" s="123"/>
    </row>
    <row r="10" spans="1:31" ht="30">
      <c r="A10" s="90" t="s">
        <v>81</v>
      </c>
      <c r="B10" s="95" t="s">
        <v>82</v>
      </c>
      <c r="C10" s="96"/>
      <c r="D10" s="94"/>
      <c r="E10" s="123">
        <v>0</v>
      </c>
      <c r="F10" s="123">
        <v>0</v>
      </c>
      <c r="G10" s="123">
        <v>0</v>
      </c>
      <c r="H10" s="123">
        <v>0</v>
      </c>
      <c r="I10" s="123">
        <v>0</v>
      </c>
      <c r="J10" s="123">
        <v>0</v>
      </c>
      <c r="K10" s="123">
        <v>0</v>
      </c>
      <c r="L10" s="123">
        <v>0</v>
      </c>
      <c r="M10" s="123">
        <v>0</v>
      </c>
      <c r="N10" s="123">
        <v>0</v>
      </c>
      <c r="O10" s="123">
        <v>0</v>
      </c>
      <c r="P10" s="123">
        <f t="shared" si="0"/>
        <v>0</v>
      </c>
      <c r="Q10" s="125">
        <v>0</v>
      </c>
      <c r="R10" s="123">
        <v>0</v>
      </c>
      <c r="S10" s="123">
        <v>0</v>
      </c>
      <c r="T10" s="123">
        <v>0</v>
      </c>
      <c r="U10" s="123">
        <v>0</v>
      </c>
      <c r="V10" s="123">
        <v>0</v>
      </c>
      <c r="W10" s="123">
        <v>0</v>
      </c>
      <c r="X10" s="123">
        <v>0</v>
      </c>
      <c r="Y10" s="123">
        <v>0</v>
      </c>
      <c r="Z10" s="123">
        <v>0</v>
      </c>
      <c r="AA10" s="123">
        <v>0</v>
      </c>
      <c r="AB10" s="123">
        <v>0</v>
      </c>
    </row>
    <row r="11" spans="1:31">
      <c r="A11" s="90"/>
      <c r="B11" s="95" t="s">
        <v>78</v>
      </c>
      <c r="C11" s="95"/>
      <c r="D11" s="55"/>
      <c r="E11" s="123"/>
      <c r="F11" s="123"/>
      <c r="G11" s="123"/>
      <c r="H11" s="123"/>
      <c r="I11" s="126"/>
      <c r="J11" s="123"/>
      <c r="K11" s="123"/>
      <c r="L11" s="123"/>
      <c r="M11" s="123"/>
      <c r="N11" s="123"/>
      <c r="O11" s="123"/>
      <c r="P11" s="123"/>
      <c r="Q11" s="125"/>
      <c r="R11" s="123"/>
      <c r="S11" s="123"/>
      <c r="T11" s="123"/>
      <c r="U11" s="123"/>
      <c r="V11" s="123"/>
      <c r="W11" s="123"/>
      <c r="X11" s="123"/>
      <c r="Y11" s="123"/>
      <c r="Z11" s="123"/>
      <c r="AA11" s="123"/>
      <c r="AB11" s="123"/>
    </row>
    <row r="12" spans="1:31">
      <c r="A12" s="96" t="s">
        <v>83</v>
      </c>
      <c r="B12" s="95" t="s">
        <v>84</v>
      </c>
      <c r="C12" s="97"/>
      <c r="D12" s="97"/>
      <c r="E12" s="123">
        <v>2</v>
      </c>
      <c r="F12" s="123">
        <v>43205519</v>
      </c>
      <c r="G12" s="123">
        <v>0</v>
      </c>
      <c r="H12" s="123">
        <v>0</v>
      </c>
      <c r="I12" s="123">
        <v>43205519</v>
      </c>
      <c r="J12" s="124">
        <f>F12/128921160*100</f>
        <v>33.513132367099395</v>
      </c>
      <c r="K12" s="123">
        <v>43205519</v>
      </c>
      <c r="L12" s="123">
        <v>0</v>
      </c>
      <c r="M12" s="123">
        <v>0</v>
      </c>
      <c r="N12" s="124">
        <f>I12/128921160*100</f>
        <v>33.513132367099395</v>
      </c>
      <c r="O12" s="124">
        <v>0</v>
      </c>
      <c r="P12" s="123">
        <f>H12+K12</f>
        <v>43205519</v>
      </c>
      <c r="Q12" s="124">
        <f>P12/128921160*100</f>
        <v>33.513132367099395</v>
      </c>
      <c r="R12" s="123">
        <v>0</v>
      </c>
      <c r="S12" s="123">
        <v>0</v>
      </c>
      <c r="T12" s="123">
        <v>0</v>
      </c>
      <c r="U12" s="123">
        <v>0</v>
      </c>
      <c r="V12" s="123">
        <v>0</v>
      </c>
      <c r="W12" s="123">
        <v>0</v>
      </c>
      <c r="X12" s="123">
        <v>0</v>
      </c>
      <c r="Y12" s="123">
        <v>0</v>
      </c>
      <c r="Z12" s="123">
        <v>0</v>
      </c>
      <c r="AA12" s="123">
        <v>0</v>
      </c>
      <c r="AB12" s="123">
        <v>43205519</v>
      </c>
      <c r="AC12" s="102"/>
      <c r="AD12" s="103"/>
      <c r="AE12" s="102"/>
    </row>
    <row r="13" spans="1:31">
      <c r="A13" s="96"/>
      <c r="B13" s="95" t="s">
        <v>78</v>
      </c>
      <c r="C13" s="95"/>
      <c r="D13" s="55"/>
      <c r="E13" s="123"/>
      <c r="F13" s="123"/>
      <c r="G13" s="123"/>
      <c r="H13" s="123"/>
      <c r="I13" s="123"/>
      <c r="J13" s="123"/>
      <c r="K13" s="123"/>
      <c r="L13" s="123"/>
      <c r="M13" s="123"/>
      <c r="N13" s="123"/>
      <c r="O13" s="123"/>
      <c r="P13" s="123"/>
      <c r="Q13" s="125"/>
      <c r="R13" s="123"/>
      <c r="S13" s="123"/>
      <c r="T13" s="123"/>
      <c r="U13" s="123"/>
      <c r="V13" s="123"/>
      <c r="W13" s="123"/>
      <c r="X13" s="123"/>
      <c r="Y13" s="123"/>
      <c r="Z13" s="123"/>
      <c r="AA13" s="123"/>
      <c r="AB13" s="123"/>
    </row>
    <row r="14" spans="1:31">
      <c r="A14" s="90"/>
      <c r="B14" s="98" t="s">
        <v>85</v>
      </c>
      <c r="C14" s="99"/>
      <c r="D14" s="99"/>
      <c r="E14" s="127">
        <f t="shared" ref="E14:AB14" si="1">SUM(E6:E13)</f>
        <v>14</v>
      </c>
      <c r="F14" s="127">
        <f t="shared" si="1"/>
        <v>55223281</v>
      </c>
      <c r="G14" s="127">
        <f t="shared" si="1"/>
        <v>0</v>
      </c>
      <c r="H14" s="127">
        <f t="shared" si="1"/>
        <v>0</v>
      </c>
      <c r="I14" s="127">
        <f t="shared" si="1"/>
        <v>55223281</v>
      </c>
      <c r="J14" s="128">
        <f t="shared" si="1"/>
        <v>42.834924072976072</v>
      </c>
      <c r="K14" s="127">
        <f t="shared" si="1"/>
        <v>55223281</v>
      </c>
      <c r="L14" s="127">
        <f t="shared" si="1"/>
        <v>0</v>
      </c>
      <c r="M14" s="127">
        <f t="shared" si="1"/>
        <v>0</v>
      </c>
      <c r="N14" s="128">
        <f t="shared" si="1"/>
        <v>42.834924072976072</v>
      </c>
      <c r="O14" s="127">
        <f t="shared" si="1"/>
        <v>0</v>
      </c>
      <c r="P14" s="127">
        <f t="shared" si="1"/>
        <v>55223281</v>
      </c>
      <c r="Q14" s="128">
        <f t="shared" si="1"/>
        <v>42.834924072976072</v>
      </c>
      <c r="R14" s="127">
        <f t="shared" si="1"/>
        <v>0</v>
      </c>
      <c r="S14" s="127">
        <f t="shared" si="1"/>
        <v>0</v>
      </c>
      <c r="T14" s="127">
        <f t="shared" si="1"/>
        <v>0</v>
      </c>
      <c r="U14" s="127">
        <f t="shared" si="1"/>
        <v>0</v>
      </c>
      <c r="V14" s="127">
        <f t="shared" si="1"/>
        <v>0</v>
      </c>
      <c r="W14" s="127">
        <f t="shared" si="1"/>
        <v>0</v>
      </c>
      <c r="X14" s="127">
        <f t="shared" si="1"/>
        <v>0</v>
      </c>
      <c r="Y14" s="127">
        <f t="shared" si="1"/>
        <v>0</v>
      </c>
      <c r="Z14" s="127">
        <f t="shared" si="1"/>
        <v>0</v>
      </c>
      <c r="AA14" s="127">
        <f t="shared" si="1"/>
        <v>0</v>
      </c>
      <c r="AB14" s="127">
        <f t="shared" si="1"/>
        <v>55223281</v>
      </c>
      <c r="AC14" s="102"/>
      <c r="AD14" s="103"/>
      <c r="AE14" s="102"/>
    </row>
    <row r="15" spans="1:31">
      <c r="A15" s="90" t="s">
        <v>86</v>
      </c>
      <c r="B15" s="91" t="s">
        <v>87</v>
      </c>
      <c r="C15" s="55"/>
      <c r="D15" s="55"/>
      <c r="E15" s="123"/>
      <c r="F15" s="123"/>
      <c r="G15" s="123"/>
      <c r="H15" s="123"/>
      <c r="I15" s="123"/>
      <c r="J15" s="123"/>
      <c r="K15" s="123"/>
      <c r="L15" s="123"/>
      <c r="M15" s="123"/>
      <c r="N15" s="123"/>
      <c r="O15" s="123"/>
      <c r="P15" s="123"/>
      <c r="Q15" s="125"/>
      <c r="R15" s="123"/>
      <c r="S15" s="123"/>
      <c r="T15" s="123"/>
      <c r="U15" s="123"/>
      <c r="V15" s="123"/>
      <c r="W15" s="123"/>
      <c r="X15" s="123"/>
      <c r="Y15" s="123"/>
      <c r="Z15" s="123"/>
      <c r="AA15" s="123"/>
      <c r="AB15" s="123"/>
    </row>
    <row r="16" spans="1:31" ht="45">
      <c r="A16" s="90" t="s">
        <v>76</v>
      </c>
      <c r="B16" s="95" t="s">
        <v>88</v>
      </c>
      <c r="C16" s="96"/>
      <c r="D16" s="96"/>
      <c r="E16" s="123">
        <v>3</v>
      </c>
      <c r="F16" s="123">
        <v>1829489</v>
      </c>
      <c r="G16" s="129">
        <v>0</v>
      </c>
      <c r="H16" s="129">
        <v>0</v>
      </c>
      <c r="I16" s="123">
        <v>1829489</v>
      </c>
      <c r="J16" s="130">
        <f>I16/128921160*100</f>
        <v>1.4190758134661525</v>
      </c>
      <c r="K16" s="123">
        <v>1829489</v>
      </c>
      <c r="L16" s="123">
        <v>0</v>
      </c>
      <c r="M16" s="129">
        <v>0</v>
      </c>
      <c r="N16" s="130">
        <f>K16/128921160*100</f>
        <v>1.4190758134661525</v>
      </c>
      <c r="O16" s="129">
        <v>0</v>
      </c>
      <c r="P16" s="123">
        <f t="shared" ref="P16:P20" si="2">H16+K16</f>
        <v>1829489</v>
      </c>
      <c r="Q16" s="124">
        <f t="shared" ref="Q16:Q20" si="3">P16/128921160*100</f>
        <v>1.4190758134661525</v>
      </c>
      <c r="R16" s="129">
        <v>0</v>
      </c>
      <c r="S16" s="129">
        <v>0</v>
      </c>
      <c r="T16" s="129">
        <v>0</v>
      </c>
      <c r="U16" s="129">
        <v>0</v>
      </c>
      <c r="V16" s="129">
        <v>0</v>
      </c>
      <c r="W16" s="129">
        <v>0</v>
      </c>
      <c r="X16" s="129">
        <v>0</v>
      </c>
      <c r="Y16" s="129">
        <v>0</v>
      </c>
      <c r="Z16" s="129">
        <v>0</v>
      </c>
      <c r="AA16" s="129">
        <v>0</v>
      </c>
      <c r="AB16" s="123">
        <v>1829489</v>
      </c>
    </row>
    <row r="17" spans="1:31">
      <c r="A17" s="90"/>
      <c r="B17" s="95" t="s">
        <v>78</v>
      </c>
      <c r="C17" s="96"/>
      <c r="D17" s="100"/>
      <c r="E17" s="123"/>
      <c r="F17" s="123"/>
      <c r="G17" s="123"/>
      <c r="H17" s="123"/>
      <c r="I17" s="123"/>
      <c r="J17" s="123"/>
      <c r="K17" s="123"/>
      <c r="L17" s="123"/>
      <c r="M17" s="123"/>
      <c r="N17" s="123"/>
      <c r="O17" s="123"/>
      <c r="P17" s="123"/>
      <c r="Q17" s="125"/>
      <c r="R17" s="123"/>
      <c r="S17" s="123"/>
      <c r="T17" s="123"/>
      <c r="U17" s="123"/>
      <c r="V17" s="123"/>
      <c r="W17" s="123"/>
      <c r="X17" s="123"/>
      <c r="Y17" s="123"/>
      <c r="Z17" s="123"/>
      <c r="AA17" s="123"/>
      <c r="AB17" s="123"/>
    </row>
    <row r="18" spans="1:31">
      <c r="A18" s="90" t="s">
        <v>79</v>
      </c>
      <c r="B18" s="95" t="s">
        <v>89</v>
      </c>
      <c r="C18" s="96"/>
      <c r="D18" s="96"/>
      <c r="E18" s="129">
        <v>0</v>
      </c>
      <c r="F18" s="129">
        <v>0</v>
      </c>
      <c r="G18" s="129">
        <v>0</v>
      </c>
      <c r="H18" s="129">
        <v>0</v>
      </c>
      <c r="I18" s="129">
        <v>0</v>
      </c>
      <c r="J18" s="129">
        <v>0</v>
      </c>
      <c r="K18" s="129">
        <v>0</v>
      </c>
      <c r="L18" s="129">
        <v>0</v>
      </c>
      <c r="M18" s="129">
        <v>0</v>
      </c>
      <c r="N18" s="129">
        <v>0</v>
      </c>
      <c r="O18" s="129">
        <v>0</v>
      </c>
      <c r="P18" s="123">
        <f t="shared" si="2"/>
        <v>0</v>
      </c>
      <c r="Q18" s="124">
        <f t="shared" si="3"/>
        <v>0</v>
      </c>
      <c r="R18" s="129">
        <v>0</v>
      </c>
      <c r="S18" s="129">
        <v>0</v>
      </c>
      <c r="T18" s="129">
        <v>0</v>
      </c>
      <c r="U18" s="129">
        <v>0</v>
      </c>
      <c r="V18" s="129">
        <v>0</v>
      </c>
      <c r="W18" s="129">
        <v>0</v>
      </c>
      <c r="X18" s="129">
        <v>0</v>
      </c>
      <c r="Y18" s="129">
        <v>0</v>
      </c>
      <c r="Z18" s="129">
        <v>0</v>
      </c>
      <c r="AA18" s="129">
        <v>0</v>
      </c>
      <c r="AB18" s="129">
        <v>0</v>
      </c>
    </row>
    <row r="19" spans="1:31">
      <c r="A19" s="90"/>
      <c r="B19" s="95" t="s">
        <v>78</v>
      </c>
      <c r="C19" s="96"/>
      <c r="D19" s="100"/>
      <c r="E19" s="123"/>
      <c r="F19" s="123"/>
      <c r="G19" s="123"/>
      <c r="H19" s="123"/>
      <c r="I19" s="123"/>
      <c r="J19" s="123"/>
      <c r="K19" s="123"/>
      <c r="L19" s="123"/>
      <c r="M19" s="123"/>
      <c r="N19" s="123"/>
      <c r="O19" s="123"/>
      <c r="P19" s="123"/>
      <c r="Q19" s="125"/>
      <c r="R19" s="123"/>
      <c r="S19" s="123"/>
      <c r="T19" s="123"/>
      <c r="U19" s="123"/>
      <c r="V19" s="123"/>
      <c r="W19" s="123"/>
      <c r="X19" s="123"/>
      <c r="Y19" s="123"/>
      <c r="Z19" s="123"/>
      <c r="AA19" s="123"/>
      <c r="AB19" s="123"/>
    </row>
    <row r="20" spans="1:31">
      <c r="A20" s="90" t="s">
        <v>81</v>
      </c>
      <c r="B20" s="95" t="s">
        <v>90</v>
      </c>
      <c r="C20" s="96"/>
      <c r="D20" s="96"/>
      <c r="E20" s="129">
        <v>0</v>
      </c>
      <c r="F20" s="129">
        <v>0</v>
      </c>
      <c r="G20" s="129">
        <v>0</v>
      </c>
      <c r="H20" s="129">
        <v>0</v>
      </c>
      <c r="I20" s="129">
        <v>0</v>
      </c>
      <c r="J20" s="129">
        <v>0</v>
      </c>
      <c r="K20" s="129">
        <v>0</v>
      </c>
      <c r="L20" s="129">
        <v>0</v>
      </c>
      <c r="M20" s="129">
        <v>0</v>
      </c>
      <c r="N20" s="129">
        <v>0</v>
      </c>
      <c r="O20" s="129">
        <v>0</v>
      </c>
      <c r="P20" s="123">
        <f t="shared" si="2"/>
        <v>0</v>
      </c>
      <c r="Q20" s="124">
        <f t="shared" si="3"/>
        <v>0</v>
      </c>
      <c r="R20" s="129">
        <v>0</v>
      </c>
      <c r="S20" s="129">
        <v>0</v>
      </c>
      <c r="T20" s="129">
        <v>0</v>
      </c>
      <c r="U20" s="129">
        <v>0</v>
      </c>
      <c r="V20" s="129">
        <v>0</v>
      </c>
      <c r="W20" s="129">
        <v>0</v>
      </c>
      <c r="X20" s="129">
        <v>0</v>
      </c>
      <c r="Y20" s="129">
        <v>0</v>
      </c>
      <c r="Z20" s="129">
        <v>0</v>
      </c>
      <c r="AA20" s="129">
        <v>0</v>
      </c>
      <c r="AB20" s="129">
        <v>0</v>
      </c>
    </row>
    <row r="21" spans="1:31">
      <c r="A21" s="90"/>
      <c r="B21" s="95" t="s">
        <v>78</v>
      </c>
      <c r="C21" s="96"/>
      <c r="D21" s="100"/>
      <c r="E21" s="123"/>
      <c r="F21" s="123"/>
      <c r="G21" s="123"/>
      <c r="H21" s="123"/>
      <c r="I21" s="123"/>
      <c r="J21" s="123"/>
      <c r="K21" s="123"/>
      <c r="L21" s="123"/>
      <c r="M21" s="123"/>
      <c r="N21" s="123"/>
      <c r="O21" s="123"/>
      <c r="P21" s="123"/>
      <c r="Q21" s="125"/>
      <c r="R21" s="123"/>
      <c r="S21" s="123"/>
      <c r="T21" s="123"/>
      <c r="U21" s="123"/>
      <c r="V21" s="123"/>
      <c r="W21" s="123"/>
      <c r="X21" s="123"/>
      <c r="Y21" s="123"/>
      <c r="Z21" s="123"/>
      <c r="AA21" s="123"/>
      <c r="AB21" s="123"/>
    </row>
    <row r="22" spans="1:31">
      <c r="A22" s="90" t="s">
        <v>91</v>
      </c>
      <c r="B22" s="95" t="s">
        <v>92</v>
      </c>
      <c r="C22" s="96"/>
      <c r="D22" s="96"/>
      <c r="E22" s="129">
        <v>0</v>
      </c>
      <c r="F22" s="129">
        <v>0</v>
      </c>
      <c r="G22" s="129">
        <v>0</v>
      </c>
      <c r="H22" s="129">
        <v>0</v>
      </c>
      <c r="I22" s="129">
        <v>0</v>
      </c>
      <c r="J22" s="129">
        <v>0</v>
      </c>
      <c r="K22" s="129">
        <v>0</v>
      </c>
      <c r="L22" s="129">
        <v>0</v>
      </c>
      <c r="M22" s="129">
        <v>0</v>
      </c>
      <c r="N22" s="129">
        <v>0</v>
      </c>
      <c r="O22" s="129">
        <v>0</v>
      </c>
      <c r="P22" s="123">
        <f t="shared" ref="P22:P26" si="4">H22+K22</f>
        <v>0</v>
      </c>
      <c r="Q22" s="124">
        <f t="shared" ref="Q22:Q26" si="5">P22/128921160*100</f>
        <v>0</v>
      </c>
      <c r="R22" s="129">
        <v>0</v>
      </c>
      <c r="S22" s="129">
        <v>0</v>
      </c>
      <c r="T22" s="129">
        <v>0</v>
      </c>
      <c r="U22" s="129">
        <v>0</v>
      </c>
      <c r="V22" s="129">
        <v>0</v>
      </c>
      <c r="W22" s="129">
        <v>0</v>
      </c>
      <c r="X22" s="129">
        <v>0</v>
      </c>
      <c r="Y22" s="129">
        <v>0</v>
      </c>
      <c r="Z22" s="129">
        <v>0</v>
      </c>
      <c r="AA22" s="129">
        <v>0</v>
      </c>
      <c r="AB22" s="129">
        <v>0</v>
      </c>
    </row>
    <row r="23" spans="1:31">
      <c r="A23" s="90"/>
      <c r="B23" s="95" t="s">
        <v>78</v>
      </c>
      <c r="C23" s="96"/>
      <c r="D23" s="100"/>
      <c r="E23" s="123"/>
      <c r="F23" s="123"/>
      <c r="G23" s="123"/>
      <c r="H23" s="123"/>
      <c r="I23" s="123"/>
      <c r="J23" s="123"/>
      <c r="K23" s="123"/>
      <c r="L23" s="123"/>
      <c r="M23" s="123"/>
      <c r="N23" s="123"/>
      <c r="O23" s="123"/>
      <c r="P23" s="123"/>
      <c r="Q23" s="125"/>
      <c r="R23" s="123"/>
      <c r="S23" s="123"/>
      <c r="T23" s="123"/>
      <c r="U23" s="123"/>
      <c r="V23" s="123"/>
      <c r="W23" s="123"/>
      <c r="X23" s="123"/>
      <c r="Y23" s="123"/>
      <c r="Z23" s="123"/>
      <c r="AA23" s="123"/>
      <c r="AB23" s="123"/>
    </row>
    <row r="24" spans="1:31">
      <c r="A24" s="90" t="s">
        <v>93</v>
      </c>
      <c r="B24" s="95" t="s">
        <v>94</v>
      </c>
      <c r="C24" s="96"/>
      <c r="D24" s="96"/>
      <c r="E24" s="129">
        <v>0</v>
      </c>
      <c r="F24" s="129">
        <v>0</v>
      </c>
      <c r="G24" s="129">
        <v>0</v>
      </c>
      <c r="H24" s="129">
        <v>0</v>
      </c>
      <c r="I24" s="129">
        <v>0</v>
      </c>
      <c r="J24" s="129">
        <v>0</v>
      </c>
      <c r="K24" s="129">
        <v>0</v>
      </c>
      <c r="L24" s="129">
        <v>0</v>
      </c>
      <c r="M24" s="129">
        <v>0</v>
      </c>
      <c r="N24" s="129">
        <v>0</v>
      </c>
      <c r="O24" s="129">
        <v>0</v>
      </c>
      <c r="P24" s="123">
        <f t="shared" si="4"/>
        <v>0</v>
      </c>
      <c r="Q24" s="124">
        <f t="shared" si="5"/>
        <v>0</v>
      </c>
      <c r="R24" s="129">
        <v>0</v>
      </c>
      <c r="S24" s="129">
        <v>0</v>
      </c>
      <c r="T24" s="129">
        <v>0</v>
      </c>
      <c r="U24" s="129">
        <v>0</v>
      </c>
      <c r="V24" s="129">
        <v>0</v>
      </c>
      <c r="W24" s="129">
        <v>0</v>
      </c>
      <c r="X24" s="129">
        <v>0</v>
      </c>
      <c r="Y24" s="129">
        <v>0</v>
      </c>
      <c r="Z24" s="129">
        <v>0</v>
      </c>
      <c r="AA24" s="129">
        <v>0</v>
      </c>
      <c r="AB24" s="129">
        <v>0</v>
      </c>
    </row>
    <row r="25" spans="1:31">
      <c r="A25" s="90"/>
      <c r="B25" s="95" t="s">
        <v>78</v>
      </c>
      <c r="C25" s="96"/>
      <c r="D25" s="100"/>
      <c r="E25" s="123"/>
      <c r="F25" s="123"/>
      <c r="G25" s="123"/>
      <c r="H25" s="123"/>
      <c r="I25" s="123"/>
      <c r="J25" s="123"/>
      <c r="K25" s="123"/>
      <c r="L25" s="123"/>
      <c r="M25" s="123"/>
      <c r="N25" s="123"/>
      <c r="O25" s="123"/>
      <c r="P25" s="123"/>
      <c r="Q25" s="125"/>
      <c r="R25" s="123"/>
      <c r="S25" s="123"/>
      <c r="T25" s="123"/>
      <c r="U25" s="123"/>
      <c r="V25" s="123"/>
      <c r="W25" s="123"/>
      <c r="X25" s="123"/>
      <c r="Y25" s="123"/>
      <c r="Z25" s="123"/>
      <c r="AA25" s="123"/>
      <c r="AB25" s="123"/>
    </row>
    <row r="26" spans="1:31" s="54" customFormat="1">
      <c r="A26" s="101"/>
      <c r="B26" s="98" t="s">
        <v>95</v>
      </c>
      <c r="C26" s="99"/>
      <c r="D26" s="99"/>
      <c r="E26" s="127">
        <f>SUM(E16:E25)</f>
        <v>3</v>
      </c>
      <c r="F26" s="127">
        <f>SUM(F16:F25)</f>
        <v>1829489</v>
      </c>
      <c r="G26" s="127">
        <f t="shared" ref="G26:L26" si="6">SUM(G16:G25)</f>
        <v>0</v>
      </c>
      <c r="H26" s="127">
        <f t="shared" si="6"/>
        <v>0</v>
      </c>
      <c r="I26" s="127">
        <f t="shared" si="6"/>
        <v>1829489</v>
      </c>
      <c r="J26" s="128">
        <f t="shared" si="6"/>
        <v>1.4190758134661525</v>
      </c>
      <c r="K26" s="127">
        <f t="shared" si="6"/>
        <v>1829489</v>
      </c>
      <c r="L26" s="127">
        <f t="shared" si="6"/>
        <v>0</v>
      </c>
      <c r="M26" s="127">
        <f>SUM(M16:M25)</f>
        <v>0</v>
      </c>
      <c r="N26" s="128">
        <f>SUM(N16:N25)</f>
        <v>1.4190758134661525</v>
      </c>
      <c r="O26" s="127">
        <f>SUM(O16:O25)</f>
        <v>0</v>
      </c>
      <c r="P26" s="131">
        <f t="shared" si="4"/>
        <v>1829489</v>
      </c>
      <c r="Q26" s="132">
        <f t="shared" si="5"/>
        <v>1.4190758134661525</v>
      </c>
      <c r="R26" s="127">
        <f t="shared" ref="R26:AB26" si="7">SUM(R16:R25)</f>
        <v>0</v>
      </c>
      <c r="S26" s="127">
        <f t="shared" si="7"/>
        <v>0</v>
      </c>
      <c r="T26" s="127">
        <f t="shared" si="7"/>
        <v>0</v>
      </c>
      <c r="U26" s="127">
        <f t="shared" si="7"/>
        <v>0</v>
      </c>
      <c r="V26" s="127">
        <f t="shared" si="7"/>
        <v>0</v>
      </c>
      <c r="W26" s="127">
        <f t="shared" si="7"/>
        <v>0</v>
      </c>
      <c r="X26" s="127">
        <f t="shared" si="7"/>
        <v>0</v>
      </c>
      <c r="Y26" s="127">
        <f t="shared" si="7"/>
        <v>0</v>
      </c>
      <c r="Z26" s="127">
        <f t="shared" si="7"/>
        <v>0</v>
      </c>
      <c r="AA26" s="127">
        <f t="shared" si="7"/>
        <v>0</v>
      </c>
      <c r="AB26" s="127">
        <f t="shared" si="7"/>
        <v>1829489</v>
      </c>
    </row>
    <row r="27" spans="1:31" ht="45">
      <c r="A27" s="101"/>
      <c r="B27" s="91" t="s">
        <v>96</v>
      </c>
      <c r="C27" s="99"/>
      <c r="D27" s="99"/>
      <c r="E27" s="127">
        <f>E26+E14</f>
        <v>17</v>
      </c>
      <c r="F27" s="127">
        <f t="shared" ref="F27:K27" si="8">F26+F14</f>
        <v>57052770</v>
      </c>
      <c r="G27" s="127">
        <f t="shared" si="8"/>
        <v>0</v>
      </c>
      <c r="H27" s="127">
        <f t="shared" si="8"/>
        <v>0</v>
      </c>
      <c r="I27" s="127">
        <f t="shared" si="8"/>
        <v>57052770</v>
      </c>
      <c r="J27" s="128">
        <f t="shared" si="8"/>
        <v>44.253999886442223</v>
      </c>
      <c r="K27" s="127">
        <f t="shared" si="8"/>
        <v>57052770</v>
      </c>
      <c r="L27" s="127">
        <f t="shared" ref="L27:AB27" si="9">L26+L14</f>
        <v>0</v>
      </c>
      <c r="M27" s="127">
        <f t="shared" si="9"/>
        <v>0</v>
      </c>
      <c r="N27" s="128">
        <f t="shared" si="9"/>
        <v>44.253999886442223</v>
      </c>
      <c r="O27" s="127">
        <f t="shared" si="9"/>
        <v>0</v>
      </c>
      <c r="P27" s="127">
        <f t="shared" si="9"/>
        <v>57052770</v>
      </c>
      <c r="Q27" s="128">
        <f t="shared" si="9"/>
        <v>44.253999886442223</v>
      </c>
      <c r="R27" s="127">
        <f t="shared" si="9"/>
        <v>0</v>
      </c>
      <c r="S27" s="127">
        <f t="shared" si="9"/>
        <v>0</v>
      </c>
      <c r="T27" s="127">
        <f t="shared" si="9"/>
        <v>0</v>
      </c>
      <c r="U27" s="127">
        <f t="shared" si="9"/>
        <v>0</v>
      </c>
      <c r="V27" s="127">
        <f t="shared" si="9"/>
        <v>0</v>
      </c>
      <c r="W27" s="127">
        <f t="shared" si="9"/>
        <v>0</v>
      </c>
      <c r="X27" s="127">
        <f t="shared" si="9"/>
        <v>0</v>
      </c>
      <c r="Y27" s="127">
        <f t="shared" si="9"/>
        <v>0</v>
      </c>
      <c r="Z27" s="127">
        <f t="shared" si="9"/>
        <v>0</v>
      </c>
      <c r="AA27" s="127">
        <f t="shared" si="9"/>
        <v>0</v>
      </c>
      <c r="AB27" s="127">
        <f t="shared" si="9"/>
        <v>57052770</v>
      </c>
      <c r="AC27" s="102"/>
      <c r="AD27" s="103"/>
      <c r="AE27" s="102"/>
    </row>
    <row r="28" spans="1:31">
      <c r="A28" s="101"/>
      <c r="B28" s="91"/>
      <c r="C28" s="91"/>
      <c r="D28" s="55"/>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31">
      <c r="A29" s="101"/>
      <c r="B29" s="91"/>
      <c r="C29" s="91"/>
      <c r="D29" s="55"/>
      <c r="E29" s="55"/>
      <c r="F29" s="55"/>
      <c r="G29" s="55"/>
      <c r="H29" s="55"/>
      <c r="I29" s="55"/>
      <c r="J29" s="55"/>
      <c r="K29" s="55"/>
      <c r="L29" s="55"/>
      <c r="M29" s="55"/>
      <c r="N29" s="55"/>
      <c r="O29" s="55"/>
      <c r="P29" s="55"/>
      <c r="Q29" s="55"/>
      <c r="R29" s="55"/>
      <c r="S29" s="55"/>
      <c r="T29" s="55"/>
      <c r="U29" s="55"/>
      <c r="V29" s="55"/>
      <c r="W29" s="55"/>
      <c r="X29" s="55"/>
      <c r="Y29" s="55"/>
      <c r="Z29" s="55"/>
      <c r="AA29" s="55"/>
      <c r="AB29" s="55"/>
    </row>
    <row r="31" spans="1:31">
      <c r="A31" t="s">
        <v>97</v>
      </c>
    </row>
    <row r="32" spans="1:31">
      <c r="A32" t="s">
        <v>98</v>
      </c>
    </row>
    <row r="33" spans="1:1">
      <c r="A33" s="65" t="s">
        <v>99</v>
      </c>
    </row>
  </sheetData>
  <mergeCells count="32">
    <mergeCell ref="AB2:AB4"/>
    <mergeCell ref="W3:W4"/>
    <mergeCell ref="X3:X4"/>
    <mergeCell ref="Y3:Y4"/>
    <mergeCell ref="Z3:Z4"/>
    <mergeCell ref="AA3:AA4"/>
    <mergeCell ref="Z2:AA2"/>
    <mergeCell ref="F2:F4"/>
    <mergeCell ref="G2:G4"/>
    <mergeCell ref="H2:H4"/>
    <mergeCell ref="I2:I4"/>
    <mergeCell ref="J2:J4"/>
    <mergeCell ref="A2:A4"/>
    <mergeCell ref="B2:B4"/>
    <mergeCell ref="C2:C4"/>
    <mergeCell ref="D2:D4"/>
    <mergeCell ref="E2:E4"/>
    <mergeCell ref="R2:S2"/>
    <mergeCell ref="T2:U2"/>
    <mergeCell ref="V2:W2"/>
    <mergeCell ref="X2:Y2"/>
    <mergeCell ref="N3:N4"/>
    <mergeCell ref="O2:O4"/>
    <mergeCell ref="P2:P4"/>
    <mergeCell ref="Q2:Q4"/>
    <mergeCell ref="K2:N2"/>
    <mergeCell ref="K3:M3"/>
    <mergeCell ref="R3:R4"/>
    <mergeCell ref="S3:S4"/>
    <mergeCell ref="T3:T4"/>
    <mergeCell ref="U3:U4"/>
    <mergeCell ref="V3:V4"/>
  </mergeCells>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106"/>
  <sheetViews>
    <sheetView tabSelected="1" topLeftCell="Z1" workbookViewId="0">
      <selection activeCell="AA65" sqref="AA65"/>
    </sheetView>
  </sheetViews>
  <sheetFormatPr defaultColWidth="9.140625" defaultRowHeight="15"/>
  <cols>
    <col min="1" max="1" width="5.140625" style="65" customWidth="1"/>
    <col min="2" max="2" width="46" style="65" customWidth="1"/>
    <col min="3" max="4" width="12.5703125" style="65" customWidth="1"/>
    <col min="5" max="5" width="11.7109375" style="65" customWidth="1"/>
    <col min="6" max="6" width="12.42578125" style="65" customWidth="1"/>
    <col min="7" max="7" width="13.28515625" style="65" customWidth="1"/>
    <col min="8" max="8" width="13" style="65" customWidth="1"/>
    <col min="9" max="9" width="16.85546875" style="65" customWidth="1"/>
    <col min="10" max="10" width="9.5703125" style="65"/>
    <col min="11" max="12" width="9.140625" style="65"/>
    <col min="13" max="13" width="12.140625" style="65" customWidth="1"/>
    <col min="14" max="15" width="15.28515625" style="65" customWidth="1"/>
    <col min="16" max="16" width="24.140625" style="65" customWidth="1"/>
    <col min="17" max="17" width="11.7109375" style="65" customWidth="1"/>
    <col min="18" max="18" width="14.42578125" style="65" customWidth="1"/>
    <col min="19" max="19" width="12.85546875" style="65" customWidth="1"/>
    <col min="20" max="26" width="14.28515625" style="65" customWidth="1"/>
    <col min="27" max="27" width="16.140625" style="65" customWidth="1"/>
    <col min="28" max="30" width="31.7109375" style="65" customWidth="1"/>
    <col min="31" max="31" width="9.140625" style="65"/>
    <col min="32" max="32" width="26.85546875" style="65" customWidth="1"/>
    <col min="33" max="33" width="18.7109375" style="65" customWidth="1"/>
    <col min="34" max="34" width="16.42578125" style="65" customWidth="1"/>
    <col min="35" max="16384" width="9.140625" style="65"/>
  </cols>
  <sheetData>
    <row r="1" spans="1:34">
      <c r="A1" s="66" t="s">
        <v>100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row>
    <row r="2" spans="1:34" ht="50.25" customHeight="1">
      <c r="A2" s="182"/>
      <c r="B2" s="176" t="s">
        <v>52</v>
      </c>
      <c r="C2" s="176" t="s">
        <v>101</v>
      </c>
      <c r="D2" s="176" t="s">
        <v>17</v>
      </c>
      <c r="E2" s="176" t="s">
        <v>18</v>
      </c>
      <c r="F2" s="176" t="s">
        <v>19</v>
      </c>
      <c r="G2" s="176" t="s">
        <v>20</v>
      </c>
      <c r="H2" s="176" t="s">
        <v>21</v>
      </c>
      <c r="I2" s="176" t="s">
        <v>102</v>
      </c>
      <c r="J2" s="176" t="s">
        <v>23</v>
      </c>
      <c r="K2" s="176"/>
      <c r="L2" s="176"/>
      <c r="M2" s="176"/>
      <c r="N2" s="176" t="s">
        <v>103</v>
      </c>
      <c r="O2" s="179" t="s">
        <v>25</v>
      </c>
      <c r="P2" s="176" t="s">
        <v>104</v>
      </c>
      <c r="Q2" s="176" t="s">
        <v>105</v>
      </c>
      <c r="R2" s="176"/>
      <c r="S2" s="176" t="s">
        <v>106</v>
      </c>
      <c r="T2" s="176"/>
      <c r="U2" s="180" t="s">
        <v>107</v>
      </c>
      <c r="V2" s="180"/>
      <c r="W2" s="179" t="s">
        <v>108</v>
      </c>
      <c r="X2" s="179"/>
      <c r="Y2" s="179" t="s">
        <v>31</v>
      </c>
      <c r="Z2" s="179"/>
      <c r="AA2" s="176" t="s">
        <v>109</v>
      </c>
      <c r="AB2" s="175" t="s">
        <v>110</v>
      </c>
      <c r="AC2" s="175"/>
      <c r="AD2" s="175"/>
    </row>
    <row r="3" spans="1:34" ht="21.75" customHeight="1">
      <c r="A3" s="182"/>
      <c r="B3" s="176"/>
      <c r="C3" s="176"/>
      <c r="D3" s="176"/>
      <c r="E3" s="176"/>
      <c r="F3" s="176"/>
      <c r="G3" s="176"/>
      <c r="H3" s="176"/>
      <c r="I3" s="176"/>
      <c r="J3" s="176" t="s">
        <v>33</v>
      </c>
      <c r="K3" s="176"/>
      <c r="L3" s="176"/>
      <c r="M3" s="176" t="s">
        <v>71</v>
      </c>
      <c r="N3" s="176"/>
      <c r="O3" s="179"/>
      <c r="P3" s="176"/>
      <c r="Q3" s="176" t="s">
        <v>35</v>
      </c>
      <c r="R3" s="176" t="s">
        <v>36</v>
      </c>
      <c r="S3" s="176" t="s">
        <v>35</v>
      </c>
      <c r="T3" s="176" t="s">
        <v>111</v>
      </c>
      <c r="U3" s="180" t="s">
        <v>35</v>
      </c>
      <c r="V3" s="180" t="s">
        <v>111</v>
      </c>
      <c r="W3" s="179" t="s">
        <v>35</v>
      </c>
      <c r="X3" s="179" t="s">
        <v>36</v>
      </c>
      <c r="Y3" s="179" t="s">
        <v>35</v>
      </c>
      <c r="Z3" s="179" t="s">
        <v>36</v>
      </c>
      <c r="AA3" s="176"/>
      <c r="AB3" s="177" t="s">
        <v>112</v>
      </c>
      <c r="AC3" s="177"/>
      <c r="AD3" s="177"/>
    </row>
    <row r="4" spans="1:34" ht="111.75" customHeight="1">
      <c r="A4" s="182"/>
      <c r="B4" s="176"/>
      <c r="C4" s="176"/>
      <c r="D4" s="176"/>
      <c r="E4" s="176"/>
      <c r="F4" s="176"/>
      <c r="G4" s="176"/>
      <c r="H4" s="176"/>
      <c r="I4" s="176"/>
      <c r="J4" s="113" t="s">
        <v>72</v>
      </c>
      <c r="K4" s="113" t="s">
        <v>73</v>
      </c>
      <c r="L4" s="113" t="s">
        <v>39</v>
      </c>
      <c r="M4" s="176"/>
      <c r="N4" s="176"/>
      <c r="O4" s="179"/>
      <c r="P4" s="176"/>
      <c r="Q4" s="176"/>
      <c r="R4" s="176"/>
      <c r="S4" s="176"/>
      <c r="T4" s="176"/>
      <c r="U4" s="180"/>
      <c r="V4" s="180"/>
      <c r="W4" s="179"/>
      <c r="X4" s="179"/>
      <c r="Y4" s="179"/>
      <c r="Z4" s="179"/>
      <c r="AA4" s="176"/>
      <c r="AB4" s="114" t="s">
        <v>113</v>
      </c>
      <c r="AC4" s="114" t="s">
        <v>114</v>
      </c>
      <c r="AD4" s="114" t="s">
        <v>115</v>
      </c>
      <c r="AF4" s="83"/>
      <c r="AG4" s="83"/>
      <c r="AH4" s="83"/>
    </row>
    <row r="5" spans="1:34" s="67" customFormat="1">
      <c r="A5" s="68"/>
      <c r="B5" s="68"/>
      <c r="C5" s="68"/>
      <c r="D5" s="68"/>
      <c r="E5" s="68"/>
      <c r="F5" s="68"/>
      <c r="G5" s="68"/>
      <c r="H5" s="68"/>
      <c r="I5" s="68"/>
      <c r="J5" s="68"/>
      <c r="K5" s="68"/>
      <c r="L5" s="68"/>
      <c r="M5" s="68"/>
      <c r="N5" s="68"/>
      <c r="O5" s="68"/>
      <c r="P5" s="68"/>
      <c r="Q5" s="68"/>
      <c r="R5" s="68"/>
      <c r="S5" s="183"/>
      <c r="T5" s="183"/>
      <c r="U5" s="183"/>
      <c r="V5" s="183"/>
      <c r="W5" s="183"/>
      <c r="X5" s="183"/>
      <c r="Y5" s="183"/>
      <c r="Z5" s="183"/>
      <c r="AA5" s="68"/>
    </row>
    <row r="6" spans="1:34" s="67" customFormat="1">
      <c r="A6" s="69">
        <v>-1</v>
      </c>
      <c r="B6" s="70" t="s">
        <v>116</v>
      </c>
      <c r="C6" s="68"/>
      <c r="D6" s="68"/>
      <c r="E6" s="68"/>
      <c r="F6" s="68"/>
      <c r="G6" s="68"/>
      <c r="H6" s="68"/>
      <c r="I6" s="68"/>
      <c r="J6" s="68"/>
      <c r="K6" s="68"/>
      <c r="L6" s="68"/>
      <c r="M6" s="68"/>
      <c r="N6" s="68"/>
      <c r="O6" s="68"/>
      <c r="P6" s="68"/>
      <c r="Q6" s="68"/>
      <c r="R6" s="68"/>
      <c r="S6" s="183"/>
      <c r="T6" s="183"/>
      <c r="U6" s="183"/>
      <c r="V6" s="183"/>
      <c r="W6" s="183"/>
      <c r="X6" s="183"/>
      <c r="Y6" s="183"/>
      <c r="Z6" s="183"/>
    </row>
    <row r="7" spans="1:34" s="67" customFormat="1">
      <c r="A7" s="69" t="s">
        <v>76</v>
      </c>
      <c r="B7" s="71" t="s">
        <v>117</v>
      </c>
      <c r="D7" s="55">
        <v>2</v>
      </c>
      <c r="E7" s="55">
        <v>5500</v>
      </c>
      <c r="F7" s="72">
        <v>0</v>
      </c>
      <c r="G7" s="67">
        <v>0</v>
      </c>
      <c r="H7" s="55">
        <f>SUM(E7:G7)</f>
        <v>5500</v>
      </c>
      <c r="I7" s="133">
        <f>H7/128921160*100</f>
        <v>4.2661732178022604E-3</v>
      </c>
      <c r="J7" s="55">
        <f>H7</f>
        <v>5500</v>
      </c>
      <c r="K7" s="72">
        <v>0</v>
      </c>
      <c r="L7" s="72">
        <v>0</v>
      </c>
      <c r="M7" s="133">
        <f>J7/128921160*100</f>
        <v>4.2661732178022604E-3</v>
      </c>
      <c r="N7" s="134">
        <v>0</v>
      </c>
      <c r="O7" s="72">
        <f t="shared" ref="O7:O11" si="0">N7+H7</f>
        <v>5500</v>
      </c>
      <c r="P7" s="133">
        <f>O7/128921160*100</f>
        <v>4.2661732178022604E-3</v>
      </c>
      <c r="Q7" s="72">
        <v>0</v>
      </c>
      <c r="R7" s="72">
        <v>0</v>
      </c>
      <c r="S7" s="183"/>
      <c r="T7" s="183"/>
      <c r="U7" s="183"/>
      <c r="V7" s="183"/>
      <c r="W7" s="183"/>
      <c r="X7" s="183"/>
      <c r="Y7" s="183"/>
      <c r="Z7" s="183"/>
      <c r="AA7" s="73">
        <v>4000</v>
      </c>
      <c r="AB7" s="67">
        <v>0</v>
      </c>
      <c r="AC7" s="67">
        <v>0</v>
      </c>
      <c r="AD7" s="67">
        <v>0</v>
      </c>
    </row>
    <row r="8" spans="1:34" s="67" customFormat="1">
      <c r="A8" s="69"/>
      <c r="B8" s="71" t="s">
        <v>78</v>
      </c>
      <c r="D8" s="68"/>
      <c r="E8" s="68"/>
      <c r="F8" s="68"/>
      <c r="G8" s="68"/>
      <c r="H8" s="72"/>
      <c r="I8" s="68"/>
      <c r="J8" s="77"/>
      <c r="K8" s="77"/>
      <c r="L8" s="68"/>
      <c r="M8" s="68"/>
      <c r="N8" s="135"/>
      <c r="O8" s="135"/>
      <c r="P8" s="136"/>
      <c r="Q8" s="68"/>
      <c r="R8" s="68"/>
      <c r="S8" s="183"/>
      <c r="T8" s="183"/>
      <c r="U8" s="183"/>
      <c r="V8" s="183"/>
      <c r="W8" s="183"/>
      <c r="X8" s="183"/>
      <c r="Y8" s="183"/>
      <c r="Z8" s="183"/>
      <c r="AA8" s="68"/>
    </row>
    <row r="9" spans="1:34" s="67" customFormat="1">
      <c r="A9" s="69" t="s">
        <v>79</v>
      </c>
      <c r="B9" s="71" t="s">
        <v>118</v>
      </c>
      <c r="D9" s="68">
        <v>0</v>
      </c>
      <c r="E9" s="68">
        <v>0</v>
      </c>
      <c r="F9" s="68">
        <v>0</v>
      </c>
      <c r="G9" s="68">
        <v>0</v>
      </c>
      <c r="H9" s="68">
        <v>0</v>
      </c>
      <c r="I9" s="68">
        <v>0</v>
      </c>
      <c r="J9" s="55">
        <f>H9</f>
        <v>0</v>
      </c>
      <c r="K9" s="68">
        <v>0</v>
      </c>
      <c r="L9" s="68">
        <v>0</v>
      </c>
      <c r="M9" s="68">
        <v>0</v>
      </c>
      <c r="N9" s="68">
        <v>0</v>
      </c>
      <c r="O9" s="72">
        <f t="shared" si="0"/>
        <v>0</v>
      </c>
      <c r="P9" s="68">
        <v>0</v>
      </c>
      <c r="Q9" s="68">
        <v>0</v>
      </c>
      <c r="R9" s="68">
        <v>0</v>
      </c>
      <c r="S9" s="183"/>
      <c r="T9" s="183"/>
      <c r="U9" s="183"/>
      <c r="V9" s="183"/>
      <c r="W9" s="183"/>
      <c r="X9" s="183"/>
      <c r="Y9" s="183"/>
      <c r="Z9" s="183"/>
      <c r="AA9" s="68">
        <v>0</v>
      </c>
      <c r="AB9" s="68">
        <v>0</v>
      </c>
      <c r="AC9" s="68">
        <v>0</v>
      </c>
      <c r="AD9" s="68">
        <v>0</v>
      </c>
    </row>
    <row r="10" spans="1:34" s="67" customFormat="1">
      <c r="A10" s="69"/>
      <c r="B10" s="71" t="s">
        <v>78</v>
      </c>
      <c r="D10" s="68"/>
      <c r="E10" s="137"/>
      <c r="F10" s="68"/>
      <c r="G10" s="68"/>
      <c r="H10" s="72"/>
      <c r="I10" s="68"/>
      <c r="J10" s="77"/>
      <c r="K10" s="77"/>
      <c r="L10" s="68"/>
      <c r="M10" s="68"/>
      <c r="N10" s="135"/>
      <c r="O10" s="135"/>
      <c r="P10" s="136"/>
      <c r="Q10" s="68"/>
      <c r="R10" s="68"/>
      <c r="S10" s="183"/>
      <c r="T10" s="183"/>
      <c r="U10" s="183"/>
      <c r="V10" s="183"/>
      <c r="W10" s="183"/>
      <c r="X10" s="183"/>
      <c r="Y10" s="183"/>
      <c r="Z10" s="183"/>
      <c r="AA10" s="68"/>
    </row>
    <row r="11" spans="1:34" s="67" customFormat="1">
      <c r="A11" s="69" t="s">
        <v>81</v>
      </c>
      <c r="B11" s="71" t="s">
        <v>119</v>
      </c>
      <c r="D11" s="68">
        <v>0</v>
      </c>
      <c r="E11" s="68">
        <v>0</v>
      </c>
      <c r="F11" s="68">
        <v>0</v>
      </c>
      <c r="G11" s="68">
        <v>0</v>
      </c>
      <c r="H11" s="55">
        <f t="shared" ref="H11:H15" si="1">SUM(E11:G11)</f>
        <v>0</v>
      </c>
      <c r="I11" s="133">
        <f t="shared" ref="I11:I15" si="2">H11/128921160*100</f>
        <v>0</v>
      </c>
      <c r="J11" s="55">
        <f>H11</f>
        <v>0</v>
      </c>
      <c r="K11" s="77">
        <v>0</v>
      </c>
      <c r="L11" s="72">
        <v>0</v>
      </c>
      <c r="M11" s="133">
        <f>J11/128921160*100</f>
        <v>0</v>
      </c>
      <c r="N11" s="135">
        <v>0</v>
      </c>
      <c r="O11" s="72">
        <f t="shared" si="0"/>
        <v>0</v>
      </c>
      <c r="P11" s="133">
        <f t="shared" ref="P11:P15" si="3">O11/128921160*100</f>
        <v>0</v>
      </c>
      <c r="Q11" s="55">
        <v>0</v>
      </c>
      <c r="R11" s="55">
        <v>0</v>
      </c>
      <c r="S11" s="183"/>
      <c r="T11" s="183"/>
      <c r="U11" s="183"/>
      <c r="V11" s="183"/>
      <c r="W11" s="183"/>
      <c r="X11" s="183"/>
      <c r="Y11" s="183"/>
      <c r="Z11" s="183"/>
      <c r="AA11" s="55">
        <v>0</v>
      </c>
      <c r="AB11" s="67">
        <v>0</v>
      </c>
      <c r="AC11" s="67">
        <v>0</v>
      </c>
      <c r="AD11" s="67">
        <v>0</v>
      </c>
    </row>
    <row r="12" spans="1:34" s="67" customFormat="1">
      <c r="A12" s="69"/>
      <c r="B12" s="71" t="s">
        <v>78</v>
      </c>
      <c r="C12" s="68"/>
      <c r="D12" s="68"/>
      <c r="E12" s="68"/>
      <c r="F12" s="68"/>
      <c r="G12" s="68"/>
      <c r="H12" s="72"/>
      <c r="I12" s="68"/>
      <c r="J12" s="77"/>
      <c r="K12" s="77"/>
      <c r="L12" s="68"/>
      <c r="M12" s="68"/>
      <c r="N12" s="135"/>
      <c r="O12" s="135"/>
      <c r="P12" s="136"/>
      <c r="Q12" s="68"/>
      <c r="R12" s="68"/>
      <c r="S12" s="183"/>
      <c r="T12" s="183"/>
      <c r="U12" s="183"/>
      <c r="V12" s="183"/>
      <c r="W12" s="183"/>
      <c r="X12" s="183"/>
      <c r="Y12" s="183"/>
      <c r="Z12" s="183"/>
      <c r="AA12" s="68"/>
    </row>
    <row r="13" spans="1:34" s="67" customFormat="1">
      <c r="A13" s="69" t="s">
        <v>83</v>
      </c>
      <c r="B13" s="71" t="s">
        <v>120</v>
      </c>
      <c r="C13" s="55"/>
      <c r="D13" s="55">
        <v>3</v>
      </c>
      <c r="E13" s="55">
        <v>4490</v>
      </c>
      <c r="F13" s="68">
        <v>0</v>
      </c>
      <c r="G13" s="68">
        <v>0</v>
      </c>
      <c r="H13" s="55">
        <f t="shared" si="1"/>
        <v>4490</v>
      </c>
      <c r="I13" s="133">
        <f t="shared" si="2"/>
        <v>3.4827486814422086E-3</v>
      </c>
      <c r="J13" s="55">
        <f>H13</f>
        <v>4490</v>
      </c>
      <c r="K13" s="77">
        <v>0</v>
      </c>
      <c r="L13" s="72">
        <v>0</v>
      </c>
      <c r="M13" s="133">
        <f>J13/128921160*100</f>
        <v>3.4827486814422086E-3</v>
      </c>
      <c r="N13" s="135">
        <v>0</v>
      </c>
      <c r="O13" s="72">
        <f>N13+H13</f>
        <v>4490</v>
      </c>
      <c r="P13" s="133">
        <f t="shared" si="3"/>
        <v>3.4827486814422086E-3</v>
      </c>
      <c r="Q13" s="68">
        <v>0</v>
      </c>
      <c r="R13" s="72">
        <v>0</v>
      </c>
      <c r="S13" s="183"/>
      <c r="T13" s="183"/>
      <c r="U13" s="183"/>
      <c r="V13" s="183"/>
      <c r="W13" s="183"/>
      <c r="X13" s="183"/>
      <c r="Y13" s="183"/>
      <c r="Z13" s="183"/>
      <c r="AA13" s="73">
        <v>0</v>
      </c>
      <c r="AB13" s="67">
        <v>0</v>
      </c>
      <c r="AC13" s="67">
        <v>0</v>
      </c>
      <c r="AD13" s="67">
        <v>0</v>
      </c>
    </row>
    <row r="14" spans="1:34" s="67" customFormat="1">
      <c r="A14" s="69"/>
      <c r="B14" s="71" t="s">
        <v>78</v>
      </c>
      <c r="C14" s="68"/>
      <c r="D14" s="68"/>
      <c r="E14" s="68"/>
      <c r="F14" s="68"/>
      <c r="G14" s="68"/>
      <c r="H14" s="72"/>
      <c r="I14" s="68"/>
      <c r="J14" s="77"/>
      <c r="K14" s="77"/>
      <c r="L14" s="68"/>
      <c r="M14" s="68"/>
      <c r="N14" s="135"/>
      <c r="O14" s="135"/>
      <c r="P14" s="136"/>
      <c r="Q14" s="68"/>
      <c r="R14" s="68"/>
      <c r="S14" s="183"/>
      <c r="T14" s="183"/>
      <c r="U14" s="183"/>
      <c r="V14" s="183"/>
      <c r="W14" s="183"/>
      <c r="X14" s="183"/>
      <c r="Y14" s="183"/>
      <c r="Z14" s="183"/>
      <c r="AA14" s="68"/>
    </row>
    <row r="15" spans="1:34" s="67" customFormat="1">
      <c r="A15" s="69" t="s">
        <v>93</v>
      </c>
      <c r="B15" s="71" t="s">
        <v>121</v>
      </c>
      <c r="C15" s="55"/>
      <c r="D15" s="55">
        <v>1</v>
      </c>
      <c r="E15" s="55">
        <v>704740</v>
      </c>
      <c r="F15" s="72">
        <v>0</v>
      </c>
      <c r="G15" s="72">
        <v>0</v>
      </c>
      <c r="H15" s="55">
        <f t="shared" si="1"/>
        <v>704740</v>
      </c>
      <c r="I15" s="133">
        <f t="shared" si="2"/>
        <v>0.54664416609344813</v>
      </c>
      <c r="J15" s="55">
        <f>H15</f>
        <v>704740</v>
      </c>
      <c r="K15" s="72">
        <v>0</v>
      </c>
      <c r="L15" s="72">
        <v>0</v>
      </c>
      <c r="M15" s="133">
        <f>J15/128921160*100</f>
        <v>0.54664416609344813</v>
      </c>
      <c r="N15" s="134">
        <v>0</v>
      </c>
      <c r="O15" s="72">
        <f>N15+H15</f>
        <v>704740</v>
      </c>
      <c r="P15" s="133">
        <f t="shared" si="3"/>
        <v>0.54664416609344813</v>
      </c>
      <c r="Q15" s="55">
        <v>0</v>
      </c>
      <c r="R15" s="55">
        <v>0</v>
      </c>
      <c r="S15" s="183"/>
      <c r="T15" s="183"/>
      <c r="U15" s="183"/>
      <c r="V15" s="183"/>
      <c r="W15" s="183"/>
      <c r="X15" s="183"/>
      <c r="Y15" s="183"/>
      <c r="Z15" s="183"/>
      <c r="AA15" s="55">
        <v>704740</v>
      </c>
      <c r="AB15" s="67">
        <v>0</v>
      </c>
      <c r="AC15" s="67">
        <v>0</v>
      </c>
      <c r="AD15" s="67">
        <v>0</v>
      </c>
    </row>
    <row r="16" spans="1:34" s="67" customFormat="1">
      <c r="A16" s="69"/>
      <c r="B16" s="71" t="s">
        <v>78</v>
      </c>
      <c r="C16" s="68"/>
      <c r="D16" s="68"/>
      <c r="E16" s="68"/>
      <c r="F16" s="68"/>
      <c r="G16" s="68"/>
      <c r="H16" s="72"/>
      <c r="I16" s="68"/>
      <c r="J16" s="77"/>
      <c r="K16" s="77"/>
      <c r="L16" s="68"/>
      <c r="M16" s="68"/>
      <c r="N16" s="135"/>
      <c r="O16" s="135"/>
      <c r="P16" s="136"/>
      <c r="Q16" s="68"/>
      <c r="R16" s="68"/>
      <c r="S16" s="183"/>
      <c r="T16" s="183"/>
      <c r="U16" s="183"/>
      <c r="V16" s="183"/>
      <c r="W16" s="183"/>
      <c r="X16" s="183"/>
      <c r="Y16" s="183"/>
      <c r="Z16" s="183"/>
      <c r="AA16" s="68"/>
    </row>
    <row r="17" spans="1:30" s="67" customFormat="1">
      <c r="A17" s="69" t="s">
        <v>122</v>
      </c>
      <c r="B17" s="71" t="s">
        <v>123</v>
      </c>
      <c r="C17" s="68"/>
      <c r="D17" s="72">
        <v>0</v>
      </c>
      <c r="E17" s="72">
        <v>0</v>
      </c>
      <c r="F17" s="72">
        <v>0</v>
      </c>
      <c r="G17" s="72">
        <v>0</v>
      </c>
      <c r="H17" s="72">
        <v>0</v>
      </c>
      <c r="I17" s="72">
        <v>0</v>
      </c>
      <c r="J17" s="55">
        <f>H17</f>
        <v>0</v>
      </c>
      <c r="K17" s="72">
        <v>0</v>
      </c>
      <c r="L17" s="72">
        <v>0</v>
      </c>
      <c r="M17" s="72">
        <v>0</v>
      </c>
      <c r="N17" s="72">
        <v>0</v>
      </c>
      <c r="O17" s="72">
        <v>0</v>
      </c>
      <c r="P17" s="72">
        <v>0</v>
      </c>
      <c r="Q17" s="72">
        <v>0</v>
      </c>
      <c r="R17" s="72">
        <v>0</v>
      </c>
      <c r="S17" s="183"/>
      <c r="T17" s="183"/>
      <c r="U17" s="183"/>
      <c r="V17" s="183"/>
      <c r="W17" s="183"/>
      <c r="X17" s="183"/>
      <c r="Y17" s="183"/>
      <c r="Z17" s="183"/>
      <c r="AA17" s="67">
        <v>0</v>
      </c>
      <c r="AB17" s="67">
        <v>0</v>
      </c>
      <c r="AC17" s="67">
        <v>0</v>
      </c>
      <c r="AD17" s="67">
        <v>0</v>
      </c>
    </row>
    <row r="18" spans="1:30" s="67" customFormat="1">
      <c r="A18" s="69"/>
      <c r="B18" s="71" t="s">
        <v>78</v>
      </c>
      <c r="C18" s="68"/>
      <c r="D18" s="137"/>
      <c r="E18" s="68"/>
      <c r="F18" s="68"/>
      <c r="G18" s="68"/>
      <c r="H18" s="72"/>
      <c r="I18" s="68"/>
      <c r="J18" s="77"/>
      <c r="K18" s="77"/>
      <c r="L18" s="68"/>
      <c r="M18" s="68"/>
      <c r="N18" s="135"/>
      <c r="O18" s="135"/>
      <c r="P18" s="136"/>
      <c r="Q18" s="68"/>
      <c r="R18" s="68"/>
      <c r="S18" s="183"/>
      <c r="T18" s="183"/>
      <c r="U18" s="183"/>
      <c r="V18" s="183"/>
      <c r="W18" s="183"/>
      <c r="X18" s="183"/>
      <c r="Y18" s="183"/>
      <c r="Z18" s="183"/>
      <c r="AA18" s="68"/>
    </row>
    <row r="19" spans="1:30" s="67" customFormat="1">
      <c r="A19" s="69" t="s">
        <v>124</v>
      </c>
      <c r="B19" s="71" t="s">
        <v>125</v>
      </c>
      <c r="C19" s="68"/>
      <c r="D19" s="72">
        <v>0</v>
      </c>
      <c r="E19" s="72">
        <v>0</v>
      </c>
      <c r="F19" s="72">
        <v>0</v>
      </c>
      <c r="G19" s="72">
        <v>0</v>
      </c>
      <c r="H19" s="72">
        <v>0</v>
      </c>
      <c r="I19" s="72">
        <v>0</v>
      </c>
      <c r="J19" s="55">
        <f>H19</f>
        <v>0</v>
      </c>
      <c r="K19" s="72">
        <v>0</v>
      </c>
      <c r="L19" s="72">
        <v>0</v>
      </c>
      <c r="M19" s="72">
        <v>0</v>
      </c>
      <c r="N19" s="72">
        <v>0</v>
      </c>
      <c r="O19" s="72">
        <v>0</v>
      </c>
      <c r="P19" s="72">
        <v>0</v>
      </c>
      <c r="Q19" s="72">
        <v>0</v>
      </c>
      <c r="R19" s="72">
        <v>0</v>
      </c>
      <c r="S19" s="183"/>
      <c r="T19" s="183"/>
      <c r="U19" s="183"/>
      <c r="V19" s="183"/>
      <c r="W19" s="183"/>
      <c r="X19" s="183"/>
      <c r="Y19" s="183"/>
      <c r="Z19" s="183"/>
      <c r="AA19" s="67">
        <v>0</v>
      </c>
      <c r="AB19" s="67">
        <v>0</v>
      </c>
      <c r="AC19" s="67">
        <v>0</v>
      </c>
      <c r="AD19" s="67">
        <v>0</v>
      </c>
    </row>
    <row r="20" spans="1:30" s="67" customFormat="1">
      <c r="A20" s="69"/>
      <c r="B20" s="71" t="s">
        <v>78</v>
      </c>
      <c r="C20" s="68"/>
      <c r="D20" s="137"/>
      <c r="E20" s="68"/>
      <c r="F20" s="68"/>
      <c r="G20" s="68"/>
      <c r="H20" s="72"/>
      <c r="I20" s="68"/>
      <c r="J20" s="77"/>
      <c r="K20" s="77"/>
      <c r="L20" s="68"/>
      <c r="M20" s="68"/>
      <c r="N20" s="135"/>
      <c r="O20" s="135"/>
      <c r="P20" s="136"/>
      <c r="Q20" s="68"/>
      <c r="R20" s="68"/>
      <c r="S20" s="183"/>
      <c r="T20" s="183"/>
      <c r="U20" s="183"/>
      <c r="V20" s="183"/>
      <c r="W20" s="183"/>
      <c r="X20" s="183"/>
      <c r="Y20" s="183"/>
      <c r="Z20" s="183"/>
      <c r="AA20" s="68"/>
    </row>
    <row r="21" spans="1:30" s="67" customFormat="1">
      <c r="A21" s="69" t="s">
        <v>126</v>
      </c>
      <c r="B21" s="71" t="s">
        <v>127</v>
      </c>
      <c r="C21" s="68"/>
      <c r="D21" s="72">
        <v>0</v>
      </c>
      <c r="E21" s="72">
        <v>0</v>
      </c>
      <c r="F21" s="72">
        <v>0</v>
      </c>
      <c r="G21" s="72">
        <v>0</v>
      </c>
      <c r="H21" s="72">
        <v>0</v>
      </c>
      <c r="I21" s="72">
        <v>0</v>
      </c>
      <c r="J21" s="55">
        <f>H21</f>
        <v>0</v>
      </c>
      <c r="K21" s="72">
        <v>0</v>
      </c>
      <c r="L21" s="72">
        <v>0</v>
      </c>
      <c r="M21" s="72">
        <v>0</v>
      </c>
      <c r="N21" s="72">
        <v>0</v>
      </c>
      <c r="O21" s="72">
        <v>0</v>
      </c>
      <c r="P21" s="72">
        <v>0</v>
      </c>
      <c r="Q21" s="72">
        <v>0</v>
      </c>
      <c r="R21" s="72">
        <v>0</v>
      </c>
      <c r="S21" s="183"/>
      <c r="T21" s="183"/>
      <c r="U21" s="183"/>
      <c r="V21" s="183"/>
      <c r="W21" s="183"/>
      <c r="X21" s="183"/>
      <c r="Y21" s="183"/>
      <c r="Z21" s="183"/>
      <c r="AA21" s="67">
        <v>0</v>
      </c>
      <c r="AB21" s="67">
        <v>0</v>
      </c>
      <c r="AC21" s="67">
        <v>0</v>
      </c>
      <c r="AD21" s="67">
        <v>0</v>
      </c>
    </row>
    <row r="22" spans="1:30" s="67" customFormat="1">
      <c r="A22" s="69"/>
      <c r="B22" s="71" t="s">
        <v>78</v>
      </c>
      <c r="C22" s="68"/>
      <c r="D22" s="137"/>
      <c r="E22" s="68"/>
      <c r="F22" s="68"/>
      <c r="G22" s="68"/>
      <c r="H22" s="72"/>
      <c r="I22" s="68"/>
      <c r="J22" s="77"/>
      <c r="K22" s="77"/>
      <c r="L22" s="68"/>
      <c r="M22" s="68"/>
      <c r="N22" s="135"/>
      <c r="O22" s="135"/>
      <c r="P22" s="136"/>
      <c r="Q22" s="68"/>
      <c r="R22" s="68"/>
      <c r="S22" s="183"/>
      <c r="T22" s="183"/>
      <c r="U22" s="183"/>
      <c r="V22" s="183"/>
      <c r="W22" s="183"/>
      <c r="X22" s="183"/>
      <c r="Y22" s="183"/>
      <c r="Z22" s="183"/>
      <c r="AA22" s="68"/>
    </row>
    <row r="23" spans="1:30" s="67" customFormat="1">
      <c r="A23" s="69" t="s">
        <v>128</v>
      </c>
      <c r="B23" s="71" t="s">
        <v>129</v>
      </c>
      <c r="C23" s="55"/>
      <c r="D23" s="55">
        <v>1</v>
      </c>
      <c r="E23" s="55">
        <v>1001</v>
      </c>
      <c r="F23" s="72">
        <v>0</v>
      </c>
      <c r="G23" s="72">
        <v>0</v>
      </c>
      <c r="H23" s="55">
        <f t="shared" ref="H23" si="4">SUM(E23:G23)</f>
        <v>1001</v>
      </c>
      <c r="I23" s="133">
        <f t="shared" ref="I23" si="5">H23/128921160*100</f>
        <v>7.7644352564001126E-4</v>
      </c>
      <c r="J23" s="55">
        <f>H23</f>
        <v>1001</v>
      </c>
      <c r="K23" s="72">
        <v>0</v>
      </c>
      <c r="L23" s="72">
        <v>0</v>
      </c>
      <c r="M23" s="133">
        <f>J23/128921160*100</f>
        <v>7.7644352564001126E-4</v>
      </c>
      <c r="N23" s="134">
        <v>0</v>
      </c>
      <c r="O23" s="72">
        <f>N23+H23</f>
        <v>1001</v>
      </c>
      <c r="P23" s="133">
        <f t="shared" ref="P23" si="6">O23/128921160*100</f>
        <v>7.7644352564001126E-4</v>
      </c>
      <c r="Q23" s="55">
        <v>0</v>
      </c>
      <c r="R23" s="55">
        <v>0</v>
      </c>
      <c r="S23" s="183"/>
      <c r="T23" s="183"/>
      <c r="U23" s="183"/>
      <c r="V23" s="183"/>
      <c r="W23" s="183"/>
      <c r="X23" s="183"/>
      <c r="Y23" s="183"/>
      <c r="Z23" s="183"/>
      <c r="AA23">
        <v>1001</v>
      </c>
      <c r="AB23" s="67">
        <v>0</v>
      </c>
      <c r="AC23" s="67">
        <v>0</v>
      </c>
      <c r="AD23" s="67">
        <v>0</v>
      </c>
    </row>
    <row r="24" spans="1:30" s="67" customFormat="1">
      <c r="A24" s="69"/>
      <c r="B24" s="71" t="s">
        <v>78</v>
      </c>
      <c r="C24" s="68"/>
      <c r="D24" s="137"/>
      <c r="E24" s="68"/>
      <c r="F24" s="68"/>
      <c r="G24" s="68"/>
      <c r="H24" s="72"/>
      <c r="I24" s="68"/>
      <c r="J24" s="77"/>
      <c r="K24" s="77"/>
      <c r="L24" s="68"/>
      <c r="M24" s="68"/>
      <c r="N24" s="135"/>
      <c r="O24" s="135"/>
      <c r="P24" s="136"/>
      <c r="Q24" s="68"/>
      <c r="R24" s="68"/>
      <c r="S24" s="183"/>
      <c r="T24" s="183"/>
      <c r="U24" s="183"/>
      <c r="V24" s="183"/>
      <c r="W24" s="183"/>
      <c r="X24" s="183"/>
      <c r="Y24" s="183"/>
      <c r="Z24" s="183"/>
      <c r="AA24" s="68"/>
    </row>
    <row r="25" spans="1:30" s="67" customFormat="1">
      <c r="A25" s="69" t="s">
        <v>130</v>
      </c>
      <c r="B25" s="71" t="s">
        <v>131</v>
      </c>
      <c r="C25" s="55"/>
      <c r="D25" s="72">
        <v>0</v>
      </c>
      <c r="E25" s="72">
        <v>0</v>
      </c>
      <c r="F25" s="72">
        <v>0</v>
      </c>
      <c r="G25" s="72">
        <v>0</v>
      </c>
      <c r="H25" s="72">
        <v>0</v>
      </c>
      <c r="I25" s="72">
        <v>0</v>
      </c>
      <c r="J25" s="55">
        <f>H25</f>
        <v>0</v>
      </c>
      <c r="K25" s="72">
        <v>0</v>
      </c>
      <c r="L25" s="72">
        <v>0</v>
      </c>
      <c r="M25" s="72">
        <v>0</v>
      </c>
      <c r="N25" s="72">
        <v>0</v>
      </c>
      <c r="O25" s="72">
        <v>0</v>
      </c>
      <c r="P25" s="72">
        <v>0</v>
      </c>
      <c r="Q25" s="72">
        <v>0</v>
      </c>
      <c r="R25" s="72">
        <v>0</v>
      </c>
      <c r="S25" s="183"/>
      <c r="T25" s="183"/>
      <c r="U25" s="183"/>
      <c r="V25" s="183"/>
      <c r="W25" s="183"/>
      <c r="X25" s="183"/>
      <c r="Y25" s="183"/>
      <c r="Z25" s="183"/>
      <c r="AA25" s="67">
        <v>0</v>
      </c>
      <c r="AB25" s="67">
        <v>0</v>
      </c>
      <c r="AC25" s="67">
        <v>0</v>
      </c>
      <c r="AD25" s="67">
        <v>0</v>
      </c>
    </row>
    <row r="26" spans="1:30" s="67" customFormat="1">
      <c r="A26" s="69"/>
      <c r="B26" s="71" t="s">
        <v>78</v>
      </c>
      <c r="C26" s="68"/>
      <c r="D26" s="137"/>
      <c r="E26" s="68"/>
      <c r="F26" s="68"/>
      <c r="G26" s="68"/>
      <c r="H26" s="72"/>
      <c r="I26" s="68"/>
      <c r="J26" s="77"/>
      <c r="K26" s="77"/>
      <c r="L26" s="68"/>
      <c r="M26" s="68"/>
      <c r="N26" s="135"/>
      <c r="O26" s="135"/>
      <c r="P26" s="136"/>
      <c r="Q26" s="68"/>
      <c r="R26" s="68"/>
      <c r="S26" s="183"/>
      <c r="T26" s="183"/>
      <c r="U26" s="183"/>
      <c r="V26" s="183"/>
      <c r="W26" s="183"/>
      <c r="X26" s="183"/>
      <c r="Y26" s="183"/>
      <c r="Z26" s="183"/>
      <c r="AA26" s="68"/>
    </row>
    <row r="27" spans="1:30" s="67" customFormat="1">
      <c r="A27" s="69" t="s">
        <v>132</v>
      </c>
      <c r="B27" s="71" t="s">
        <v>84</v>
      </c>
      <c r="C27" s="55"/>
      <c r="D27" s="72">
        <v>0</v>
      </c>
      <c r="E27" s="72">
        <v>0</v>
      </c>
      <c r="F27" s="72">
        <v>0</v>
      </c>
      <c r="G27" s="72">
        <v>0</v>
      </c>
      <c r="H27" s="72">
        <v>0</v>
      </c>
      <c r="I27" s="72">
        <v>0</v>
      </c>
      <c r="J27" s="72">
        <v>0</v>
      </c>
      <c r="K27" s="72">
        <v>0</v>
      </c>
      <c r="L27" s="72">
        <v>0</v>
      </c>
      <c r="M27" s="72">
        <v>0</v>
      </c>
      <c r="N27" s="72">
        <v>0</v>
      </c>
      <c r="O27" s="72">
        <v>0</v>
      </c>
      <c r="P27" s="72">
        <v>0</v>
      </c>
      <c r="Q27" s="72">
        <v>0</v>
      </c>
      <c r="R27" s="72">
        <v>0</v>
      </c>
      <c r="S27" s="183"/>
      <c r="T27" s="183"/>
      <c r="U27" s="183"/>
      <c r="V27" s="183"/>
      <c r="W27" s="183"/>
      <c r="X27" s="183"/>
      <c r="Y27" s="183"/>
      <c r="Z27" s="183"/>
      <c r="AA27" s="67">
        <v>0</v>
      </c>
      <c r="AB27" s="67">
        <v>0</v>
      </c>
      <c r="AC27" s="67">
        <v>0</v>
      </c>
      <c r="AD27" s="67">
        <v>0</v>
      </c>
    </row>
    <row r="28" spans="1:30" s="67" customFormat="1">
      <c r="A28" s="69"/>
      <c r="B28" s="71" t="s">
        <v>78</v>
      </c>
      <c r="C28" s="68"/>
      <c r="D28" s="68"/>
      <c r="E28" s="68"/>
      <c r="F28" s="68"/>
      <c r="G28" s="68"/>
      <c r="H28" s="68"/>
      <c r="I28" s="68"/>
      <c r="J28" s="77"/>
      <c r="K28" s="77"/>
      <c r="L28" s="68"/>
      <c r="M28" s="68"/>
      <c r="N28" s="135"/>
      <c r="O28" s="135"/>
      <c r="P28" s="136"/>
      <c r="Q28" s="68"/>
      <c r="R28" s="68"/>
      <c r="S28" s="183"/>
      <c r="T28" s="183"/>
      <c r="U28" s="183"/>
      <c r="V28" s="183"/>
      <c r="W28" s="183"/>
      <c r="X28" s="183"/>
      <c r="Y28" s="183"/>
      <c r="Z28" s="183"/>
      <c r="AA28" s="68"/>
    </row>
    <row r="29" spans="1:30" s="67" customFormat="1">
      <c r="A29" s="74"/>
      <c r="B29" s="75" t="s">
        <v>133</v>
      </c>
      <c r="C29" s="76"/>
      <c r="D29" s="76">
        <f t="shared" ref="D29:R29" si="7">SUM(D5:D28)</f>
        <v>7</v>
      </c>
      <c r="E29" s="76">
        <f t="shared" si="7"/>
        <v>715731</v>
      </c>
      <c r="F29" s="76">
        <f t="shared" si="7"/>
        <v>0</v>
      </c>
      <c r="G29" s="76">
        <f t="shared" si="7"/>
        <v>0</v>
      </c>
      <c r="H29" s="76">
        <f t="shared" si="7"/>
        <v>715731</v>
      </c>
      <c r="I29" s="82">
        <f t="shared" si="7"/>
        <v>0.55516953151833259</v>
      </c>
      <c r="J29" s="76">
        <f t="shared" si="7"/>
        <v>715731</v>
      </c>
      <c r="K29" s="76">
        <f t="shared" si="7"/>
        <v>0</v>
      </c>
      <c r="L29" s="76">
        <f t="shared" si="7"/>
        <v>0</v>
      </c>
      <c r="M29" s="82">
        <f t="shared" si="7"/>
        <v>0.55516953151833259</v>
      </c>
      <c r="N29" s="76">
        <f t="shared" si="7"/>
        <v>0</v>
      </c>
      <c r="O29" s="76">
        <f t="shared" si="7"/>
        <v>715731</v>
      </c>
      <c r="P29" s="82">
        <f t="shared" si="7"/>
        <v>0.55516953151833259</v>
      </c>
      <c r="Q29" s="76">
        <f t="shared" si="7"/>
        <v>0</v>
      </c>
      <c r="R29" s="76">
        <f t="shared" si="7"/>
        <v>0</v>
      </c>
      <c r="S29" s="183"/>
      <c r="T29" s="183"/>
      <c r="U29" s="183"/>
      <c r="V29" s="183"/>
      <c r="W29" s="183"/>
      <c r="X29" s="183"/>
      <c r="Y29" s="183"/>
      <c r="Z29" s="183"/>
      <c r="AA29" s="76">
        <f>SUM(AA5:AA28)</f>
        <v>709741</v>
      </c>
      <c r="AB29" s="76">
        <f>SUM(AB5:AB28)</f>
        <v>0</v>
      </c>
      <c r="AC29" s="76">
        <f>SUM(AC5:AC28)</f>
        <v>0</v>
      </c>
      <c r="AD29" s="76">
        <f>SUM(AD5:AD28)</f>
        <v>0</v>
      </c>
    </row>
    <row r="30" spans="1:30" s="67" customFormat="1">
      <c r="A30" s="110" t="s">
        <v>86</v>
      </c>
      <c r="B30" s="70" t="s">
        <v>134</v>
      </c>
      <c r="C30" s="68"/>
      <c r="D30" s="77"/>
      <c r="E30" s="77"/>
      <c r="F30" s="77"/>
      <c r="G30" s="77"/>
      <c r="H30" s="77"/>
      <c r="I30" s="138"/>
      <c r="J30" s="77"/>
      <c r="K30" s="77"/>
      <c r="L30" s="77"/>
      <c r="M30" s="77"/>
      <c r="N30" s="135"/>
      <c r="O30" s="135"/>
      <c r="P30" s="136"/>
      <c r="Q30" s="77"/>
      <c r="R30" s="77"/>
      <c r="S30" s="183"/>
      <c r="T30" s="183"/>
      <c r="U30" s="183"/>
      <c r="V30" s="183"/>
      <c r="W30" s="183"/>
      <c r="X30" s="183"/>
      <c r="Y30" s="183"/>
      <c r="Z30" s="183"/>
      <c r="AA30" s="77"/>
    </row>
    <row r="31" spans="1:30" s="67" customFormat="1">
      <c r="A31" s="69" t="s">
        <v>76</v>
      </c>
      <c r="B31" s="78" t="s">
        <v>135</v>
      </c>
      <c r="C31" s="55"/>
      <c r="D31" s="55">
        <v>0</v>
      </c>
      <c r="E31" s="55">
        <v>0</v>
      </c>
      <c r="F31" s="55">
        <v>0</v>
      </c>
      <c r="G31" s="55">
        <v>0</v>
      </c>
      <c r="H31" s="55">
        <v>0</v>
      </c>
      <c r="I31" s="55">
        <v>0</v>
      </c>
      <c r="J31" s="55">
        <f>H31</f>
        <v>0</v>
      </c>
      <c r="K31" s="55">
        <v>0</v>
      </c>
      <c r="L31" s="55">
        <v>0</v>
      </c>
      <c r="M31" s="55">
        <v>0</v>
      </c>
      <c r="N31" s="55">
        <v>0</v>
      </c>
      <c r="O31" s="55">
        <v>0</v>
      </c>
      <c r="P31" s="55">
        <v>0</v>
      </c>
      <c r="Q31" s="55">
        <v>0</v>
      </c>
      <c r="R31" s="55">
        <v>0</v>
      </c>
      <c r="S31" s="183"/>
      <c r="T31" s="183"/>
      <c r="U31" s="183"/>
      <c r="V31" s="183"/>
      <c r="W31" s="183"/>
      <c r="X31" s="183"/>
      <c r="Y31" s="183"/>
      <c r="Z31" s="183"/>
      <c r="AA31" s="73">
        <v>0</v>
      </c>
      <c r="AB31" s="73">
        <v>0</v>
      </c>
      <c r="AC31" s="73">
        <v>0</v>
      </c>
      <c r="AD31" s="73">
        <v>0</v>
      </c>
    </row>
    <row r="32" spans="1:30" s="67" customFormat="1">
      <c r="A32" s="69"/>
      <c r="B32" s="71" t="s">
        <v>78</v>
      </c>
      <c r="C32" s="68"/>
      <c r="D32" s="77"/>
      <c r="E32" s="77"/>
      <c r="F32" s="77"/>
      <c r="G32" s="77"/>
      <c r="H32" s="77"/>
      <c r="I32" s="138"/>
      <c r="J32" s="77"/>
      <c r="K32" s="77"/>
      <c r="L32" s="77"/>
      <c r="M32" s="77"/>
      <c r="N32" s="135"/>
      <c r="O32" s="135"/>
      <c r="P32" s="136"/>
      <c r="Q32" s="77"/>
      <c r="R32" s="77"/>
      <c r="S32" s="183"/>
      <c r="T32" s="183"/>
      <c r="U32" s="183"/>
      <c r="V32" s="183"/>
      <c r="W32" s="183"/>
      <c r="X32" s="183"/>
      <c r="Y32" s="183"/>
      <c r="Z32" s="183"/>
      <c r="AA32" s="77"/>
    </row>
    <row r="33" spans="1:30" s="67" customFormat="1">
      <c r="A33" s="69" t="s">
        <v>79</v>
      </c>
      <c r="B33" s="78" t="s">
        <v>136</v>
      </c>
      <c r="C33" s="55"/>
      <c r="D33" s="55">
        <v>0</v>
      </c>
      <c r="E33" s="55">
        <v>0</v>
      </c>
      <c r="F33" s="55">
        <v>0</v>
      </c>
      <c r="G33" s="55">
        <v>0</v>
      </c>
      <c r="H33" s="55">
        <v>0</v>
      </c>
      <c r="I33" s="55">
        <v>0</v>
      </c>
      <c r="J33" s="55">
        <f>H33</f>
        <v>0</v>
      </c>
      <c r="K33" s="55">
        <v>0</v>
      </c>
      <c r="L33" s="55">
        <v>0</v>
      </c>
      <c r="M33" s="55">
        <v>0</v>
      </c>
      <c r="N33" s="55">
        <v>0</v>
      </c>
      <c r="O33" s="55">
        <v>0</v>
      </c>
      <c r="P33" s="55">
        <v>0</v>
      </c>
      <c r="Q33" s="55">
        <v>0</v>
      </c>
      <c r="R33" s="55">
        <v>0</v>
      </c>
      <c r="S33" s="183"/>
      <c r="T33" s="183"/>
      <c r="U33" s="183"/>
      <c r="V33" s="183"/>
      <c r="W33" s="183"/>
      <c r="X33" s="183"/>
      <c r="Y33" s="183"/>
      <c r="Z33" s="183"/>
      <c r="AA33" s="73">
        <v>0</v>
      </c>
      <c r="AB33" s="73">
        <v>0</v>
      </c>
      <c r="AC33" s="73">
        <v>0</v>
      </c>
      <c r="AD33" s="73">
        <v>0</v>
      </c>
    </row>
    <row r="34" spans="1:30" s="67" customFormat="1">
      <c r="A34" s="69"/>
      <c r="B34" s="71" t="s">
        <v>78</v>
      </c>
      <c r="C34" s="68"/>
      <c r="D34" s="77"/>
      <c r="E34" s="77"/>
      <c r="F34" s="77"/>
      <c r="G34" s="77"/>
      <c r="H34" s="77"/>
      <c r="I34" s="138"/>
      <c r="J34" s="77"/>
      <c r="K34" s="77"/>
      <c r="L34" s="77"/>
      <c r="M34" s="77"/>
      <c r="N34" s="135"/>
      <c r="O34" s="135"/>
      <c r="P34" s="136"/>
      <c r="Q34" s="77"/>
      <c r="R34" s="77"/>
      <c r="S34" s="183"/>
      <c r="T34" s="183"/>
      <c r="U34" s="183"/>
      <c r="V34" s="183"/>
      <c r="W34" s="183"/>
      <c r="X34" s="183"/>
      <c r="Y34" s="183"/>
      <c r="Z34" s="183"/>
      <c r="AA34" s="77"/>
    </row>
    <row r="35" spans="1:30" s="67" customFormat="1">
      <c r="A35" s="69" t="s">
        <v>81</v>
      </c>
      <c r="B35" s="78" t="s">
        <v>137</v>
      </c>
      <c r="C35" s="55"/>
      <c r="D35" s="55">
        <v>0</v>
      </c>
      <c r="E35" s="55">
        <v>0</v>
      </c>
      <c r="F35" s="55">
        <v>0</v>
      </c>
      <c r="G35" s="55">
        <v>0</v>
      </c>
      <c r="H35" s="55">
        <v>0</v>
      </c>
      <c r="I35" s="55">
        <v>0</v>
      </c>
      <c r="J35" s="55">
        <f>H35</f>
        <v>0</v>
      </c>
      <c r="K35" s="55">
        <v>0</v>
      </c>
      <c r="L35" s="55">
        <v>0</v>
      </c>
      <c r="M35" s="55">
        <v>0</v>
      </c>
      <c r="N35" s="55">
        <v>0</v>
      </c>
      <c r="O35" s="55">
        <v>0</v>
      </c>
      <c r="P35" s="55">
        <v>0</v>
      </c>
      <c r="Q35" s="55">
        <v>0</v>
      </c>
      <c r="R35" s="55">
        <v>0</v>
      </c>
      <c r="S35" s="183"/>
      <c r="T35" s="183"/>
      <c r="U35" s="183"/>
      <c r="V35" s="183"/>
      <c r="W35" s="183"/>
      <c r="X35" s="183"/>
      <c r="Y35" s="183"/>
      <c r="Z35" s="183"/>
      <c r="AA35" s="73">
        <v>0</v>
      </c>
      <c r="AB35" s="73">
        <v>0</v>
      </c>
      <c r="AC35" s="73">
        <v>0</v>
      </c>
      <c r="AD35" s="73">
        <v>0</v>
      </c>
    </row>
    <row r="36" spans="1:30" s="67" customFormat="1">
      <c r="A36" s="69"/>
      <c r="B36" s="71" t="s">
        <v>78</v>
      </c>
      <c r="C36" s="68"/>
      <c r="D36" s="77"/>
      <c r="E36" s="77"/>
      <c r="F36" s="77"/>
      <c r="G36" s="77"/>
      <c r="H36" s="77"/>
      <c r="I36" s="138"/>
      <c r="J36" s="77"/>
      <c r="K36" s="77"/>
      <c r="L36" s="77"/>
      <c r="M36" s="77"/>
      <c r="N36" s="135"/>
      <c r="O36" s="135"/>
      <c r="P36" s="136"/>
      <c r="Q36" s="77"/>
      <c r="R36" s="77"/>
      <c r="S36" s="183"/>
      <c r="T36" s="183"/>
      <c r="U36" s="183"/>
      <c r="V36" s="183"/>
      <c r="W36" s="183"/>
      <c r="X36" s="183"/>
      <c r="Y36" s="183"/>
      <c r="Z36" s="183"/>
      <c r="AA36" s="77"/>
    </row>
    <row r="37" spans="1:30" s="67" customFormat="1">
      <c r="A37" s="69" t="s">
        <v>83</v>
      </c>
      <c r="B37" s="78" t="s">
        <v>138</v>
      </c>
      <c r="C37" s="55"/>
      <c r="D37" s="55">
        <v>51</v>
      </c>
      <c r="E37" s="55">
        <v>3215341</v>
      </c>
      <c r="F37" s="77">
        <v>0</v>
      </c>
      <c r="G37" s="77">
        <v>0</v>
      </c>
      <c r="H37" s="55">
        <f>SUM(E37:G37)</f>
        <v>3215341</v>
      </c>
      <c r="I37" s="133">
        <f>H37/128921160*100</f>
        <v>2.4940366655093702</v>
      </c>
      <c r="J37" s="55">
        <f>H37</f>
        <v>3215341</v>
      </c>
      <c r="K37" s="77">
        <v>0</v>
      </c>
      <c r="L37" s="72">
        <v>0</v>
      </c>
      <c r="M37" s="133">
        <f>J37/128921160*100</f>
        <v>2.4940366655093702</v>
      </c>
      <c r="N37" s="135">
        <v>0</v>
      </c>
      <c r="O37" s="72">
        <f>N37+H37</f>
        <v>3215341</v>
      </c>
      <c r="P37" s="133">
        <f>O37/128921160*100</f>
        <v>2.4940366655093702</v>
      </c>
      <c r="Q37" s="55">
        <v>0</v>
      </c>
      <c r="R37" s="55">
        <v>0</v>
      </c>
      <c r="S37" s="183"/>
      <c r="T37" s="183"/>
      <c r="U37" s="183"/>
      <c r="V37" s="183"/>
      <c r="W37" s="183"/>
      <c r="X37" s="183"/>
      <c r="Y37" s="183"/>
      <c r="Z37" s="183"/>
      <c r="AA37">
        <v>3215341</v>
      </c>
      <c r="AB37" s="73">
        <v>0</v>
      </c>
      <c r="AC37" s="73">
        <v>0</v>
      </c>
      <c r="AD37" s="73">
        <v>0</v>
      </c>
    </row>
    <row r="38" spans="1:30" s="67" customFormat="1">
      <c r="A38" s="69"/>
      <c r="B38" s="71" t="s">
        <v>78</v>
      </c>
      <c r="C38" s="68"/>
      <c r="D38" s="77"/>
      <c r="E38" s="77"/>
      <c r="F38" s="77"/>
      <c r="G38" s="77"/>
      <c r="H38" s="77"/>
      <c r="I38" s="138"/>
      <c r="J38" s="77"/>
      <c r="K38" s="77"/>
      <c r="L38" s="77"/>
      <c r="M38" s="77"/>
      <c r="N38" s="135"/>
      <c r="O38" s="135"/>
      <c r="P38" s="136"/>
      <c r="Q38" s="77"/>
      <c r="R38" s="77"/>
      <c r="S38" s="183"/>
      <c r="T38" s="183"/>
      <c r="U38" s="183"/>
      <c r="V38" s="183"/>
      <c r="W38" s="183"/>
      <c r="X38" s="183"/>
      <c r="Y38" s="183"/>
      <c r="Z38" s="183"/>
      <c r="AA38" s="77"/>
    </row>
    <row r="39" spans="1:30" s="67" customFormat="1">
      <c r="A39" s="69" t="s">
        <v>93</v>
      </c>
      <c r="B39" s="78" t="s">
        <v>139</v>
      </c>
      <c r="C39" s="55"/>
      <c r="D39" s="55">
        <v>4</v>
      </c>
      <c r="E39" s="55">
        <v>190873</v>
      </c>
      <c r="F39" s="77">
        <v>0</v>
      </c>
      <c r="G39" s="77">
        <v>0</v>
      </c>
      <c r="H39" s="55">
        <f>SUM(E39:G39)</f>
        <v>190873</v>
      </c>
      <c r="I39" s="133">
        <f>H39/128921160*100</f>
        <v>0.14805405101846741</v>
      </c>
      <c r="J39" s="55">
        <f>H39</f>
        <v>190873</v>
      </c>
      <c r="K39" s="77">
        <v>0</v>
      </c>
      <c r="L39" s="72">
        <v>0</v>
      </c>
      <c r="M39" s="133">
        <f>J39/128921160*100</f>
        <v>0.14805405101846741</v>
      </c>
      <c r="N39" s="135">
        <v>0</v>
      </c>
      <c r="O39" s="72">
        <f>N39+H39</f>
        <v>190873</v>
      </c>
      <c r="P39" s="133">
        <f>O39/128921160*100</f>
        <v>0.14805405101846741</v>
      </c>
      <c r="Q39" s="55">
        <v>0</v>
      </c>
      <c r="R39" s="55">
        <v>0</v>
      </c>
      <c r="S39" s="183"/>
      <c r="T39" s="183"/>
      <c r="U39" s="183"/>
      <c r="V39" s="183"/>
      <c r="W39" s="183"/>
      <c r="X39" s="183"/>
      <c r="Y39" s="183"/>
      <c r="Z39" s="183"/>
      <c r="AA39">
        <v>190873</v>
      </c>
      <c r="AB39" s="67">
        <v>0</v>
      </c>
      <c r="AC39" s="67">
        <v>0</v>
      </c>
      <c r="AD39" s="67">
        <v>0</v>
      </c>
    </row>
    <row r="40" spans="1:30" s="67" customFormat="1">
      <c r="A40" s="69"/>
      <c r="B40" s="71" t="s">
        <v>78</v>
      </c>
      <c r="C40" s="68"/>
      <c r="D40" s="77"/>
      <c r="E40" s="77"/>
      <c r="F40" s="77"/>
      <c r="G40" s="77"/>
      <c r="H40" s="77"/>
      <c r="I40" s="138"/>
      <c r="J40" s="77"/>
      <c r="K40" s="77"/>
      <c r="L40" s="77"/>
      <c r="M40" s="77"/>
      <c r="N40" s="135"/>
      <c r="O40" s="135"/>
      <c r="P40" s="136"/>
      <c r="Q40" s="77"/>
      <c r="R40" s="77"/>
      <c r="S40" s="183"/>
      <c r="T40" s="183"/>
      <c r="U40" s="183"/>
      <c r="V40" s="183"/>
      <c r="W40" s="183"/>
      <c r="X40" s="183"/>
      <c r="Y40" s="183"/>
      <c r="Z40" s="183"/>
      <c r="AA40" s="77"/>
    </row>
    <row r="41" spans="1:30" s="67" customFormat="1" ht="30">
      <c r="A41" s="69" t="s">
        <v>122</v>
      </c>
      <c r="B41" s="78" t="s">
        <v>140</v>
      </c>
      <c r="C41" s="68"/>
      <c r="D41" s="55">
        <v>0</v>
      </c>
      <c r="E41" s="55">
        <v>0</v>
      </c>
      <c r="F41" s="55">
        <v>0</v>
      </c>
      <c r="G41" s="55">
        <v>0</v>
      </c>
      <c r="H41" s="55">
        <v>0</v>
      </c>
      <c r="I41" s="55">
        <v>0</v>
      </c>
      <c r="J41" s="55">
        <f>H41</f>
        <v>0</v>
      </c>
      <c r="K41" s="55">
        <v>0</v>
      </c>
      <c r="L41" s="55">
        <v>0</v>
      </c>
      <c r="M41" s="55">
        <v>0</v>
      </c>
      <c r="N41" s="55">
        <v>0</v>
      </c>
      <c r="O41" s="55">
        <v>0</v>
      </c>
      <c r="P41" s="55">
        <v>0</v>
      </c>
      <c r="Q41" s="55">
        <v>0</v>
      </c>
      <c r="R41" s="55">
        <v>0</v>
      </c>
      <c r="S41" s="183"/>
      <c r="T41" s="183"/>
      <c r="U41" s="183"/>
      <c r="V41" s="183"/>
      <c r="W41" s="183"/>
      <c r="X41" s="183"/>
      <c r="Y41" s="183"/>
      <c r="Z41" s="183"/>
      <c r="AA41" s="73">
        <v>0</v>
      </c>
      <c r="AB41" s="73">
        <v>0</v>
      </c>
      <c r="AC41" s="73">
        <v>0</v>
      </c>
      <c r="AD41" s="73">
        <v>0</v>
      </c>
    </row>
    <row r="42" spans="1:30" s="67" customFormat="1">
      <c r="A42" s="69"/>
      <c r="B42" s="71" t="s">
        <v>78</v>
      </c>
      <c r="C42" s="68"/>
      <c r="D42" s="77"/>
      <c r="E42" s="77"/>
      <c r="F42" s="77"/>
      <c r="G42" s="77"/>
      <c r="H42" s="77"/>
      <c r="I42" s="138"/>
      <c r="J42" s="77"/>
      <c r="K42" s="77"/>
      <c r="L42" s="77"/>
      <c r="M42" s="77"/>
      <c r="N42" s="135"/>
      <c r="O42" s="135"/>
      <c r="P42" s="136"/>
      <c r="Q42" s="77"/>
      <c r="R42" s="77"/>
      <c r="S42" s="183"/>
      <c r="T42" s="183"/>
      <c r="U42" s="183"/>
      <c r="V42" s="183"/>
      <c r="W42" s="183"/>
      <c r="X42" s="183"/>
      <c r="Y42" s="183"/>
      <c r="Z42" s="183"/>
      <c r="AA42" s="77"/>
    </row>
    <row r="43" spans="1:30" s="67" customFormat="1">
      <c r="A43" s="69" t="s">
        <v>124</v>
      </c>
      <c r="B43" s="78" t="s">
        <v>141</v>
      </c>
      <c r="C43" s="68"/>
      <c r="D43" s="55">
        <v>1</v>
      </c>
      <c r="E43" s="55">
        <v>500</v>
      </c>
      <c r="F43" s="77">
        <v>0</v>
      </c>
      <c r="G43" s="77">
        <v>0</v>
      </c>
      <c r="H43" s="55">
        <f>SUM(E43:G43)</f>
        <v>500</v>
      </c>
      <c r="I43" s="133">
        <f>H43/128921160*100</f>
        <v>3.8783392889111455E-4</v>
      </c>
      <c r="J43" s="55">
        <f>H43</f>
        <v>500</v>
      </c>
      <c r="K43" s="77">
        <v>0</v>
      </c>
      <c r="L43" s="77">
        <v>0</v>
      </c>
      <c r="M43" s="133">
        <f>J43/128921160*100</f>
        <v>3.8783392889111455E-4</v>
      </c>
      <c r="N43" s="135">
        <v>0</v>
      </c>
      <c r="O43" s="72">
        <f>N43+H43</f>
        <v>500</v>
      </c>
      <c r="P43" s="133">
        <f>O43/128921160*100</f>
        <v>3.8783392889111455E-4</v>
      </c>
      <c r="Q43" s="77">
        <v>0</v>
      </c>
      <c r="R43" s="72">
        <v>0</v>
      </c>
      <c r="S43" s="183"/>
      <c r="T43" s="183"/>
      <c r="U43" s="183"/>
      <c r="V43" s="183"/>
      <c r="W43" s="183"/>
      <c r="X43" s="183"/>
      <c r="Y43" s="183"/>
      <c r="Z43" s="183"/>
      <c r="AA43" s="73">
        <v>500</v>
      </c>
      <c r="AB43" s="67">
        <v>0</v>
      </c>
      <c r="AC43" s="67">
        <v>0</v>
      </c>
      <c r="AD43" s="67">
        <v>0</v>
      </c>
    </row>
    <row r="44" spans="1:30" s="67" customFormat="1">
      <c r="A44" s="69"/>
      <c r="B44" s="71" t="s">
        <v>78</v>
      </c>
      <c r="C44" s="68"/>
      <c r="D44" s="77"/>
      <c r="E44" s="77"/>
      <c r="F44" s="77"/>
      <c r="G44" s="77"/>
      <c r="H44" s="77"/>
      <c r="I44" s="138"/>
      <c r="J44" s="77"/>
      <c r="K44" s="77"/>
      <c r="L44" s="77"/>
      <c r="M44" s="77"/>
      <c r="N44" s="135"/>
      <c r="O44" s="135"/>
      <c r="P44" s="136"/>
      <c r="Q44" s="77"/>
      <c r="R44" s="77"/>
      <c r="S44" s="183"/>
      <c r="T44" s="183"/>
      <c r="U44" s="183"/>
      <c r="V44" s="183"/>
      <c r="W44" s="183"/>
      <c r="X44" s="183"/>
      <c r="Y44" s="183"/>
      <c r="Z44" s="183"/>
      <c r="AA44" s="77"/>
    </row>
    <row r="45" spans="1:30" s="67" customFormat="1">
      <c r="A45" s="69"/>
      <c r="B45" s="75" t="s">
        <v>142</v>
      </c>
      <c r="C45" s="76"/>
      <c r="D45" s="76">
        <f t="shared" ref="D45:R45" si="8">SUM(D30:D44)</f>
        <v>56</v>
      </c>
      <c r="E45" s="76">
        <f t="shared" si="8"/>
        <v>3406714</v>
      </c>
      <c r="F45" s="76">
        <f t="shared" si="8"/>
        <v>0</v>
      </c>
      <c r="G45" s="76">
        <f t="shared" si="8"/>
        <v>0</v>
      </c>
      <c r="H45" s="76">
        <f t="shared" si="8"/>
        <v>3406714</v>
      </c>
      <c r="I45" s="82">
        <f t="shared" si="8"/>
        <v>2.6424785504567287</v>
      </c>
      <c r="J45" s="76">
        <f t="shared" si="8"/>
        <v>3406714</v>
      </c>
      <c r="K45" s="76">
        <f t="shared" si="8"/>
        <v>0</v>
      </c>
      <c r="L45" s="76">
        <f t="shared" si="8"/>
        <v>0</v>
      </c>
      <c r="M45" s="82">
        <f t="shared" si="8"/>
        <v>2.6424785504567287</v>
      </c>
      <c r="N45" s="76">
        <f t="shared" si="8"/>
        <v>0</v>
      </c>
      <c r="O45" s="76">
        <f t="shared" si="8"/>
        <v>3406714</v>
      </c>
      <c r="P45" s="82">
        <f t="shared" si="8"/>
        <v>2.6424785504567287</v>
      </c>
      <c r="Q45" s="76">
        <f t="shared" si="8"/>
        <v>0</v>
      </c>
      <c r="R45" s="76">
        <f t="shared" si="8"/>
        <v>0</v>
      </c>
      <c r="S45" s="183"/>
      <c r="T45" s="183"/>
      <c r="U45" s="183"/>
      <c r="V45" s="183"/>
      <c r="W45" s="183"/>
      <c r="X45" s="183"/>
      <c r="Y45" s="183"/>
      <c r="Z45" s="183"/>
      <c r="AA45" s="19">
        <f t="shared" ref="AA45:AD45" si="9">SUM(AA30:AA44)</f>
        <v>3406714</v>
      </c>
      <c r="AB45" s="68">
        <f t="shared" si="9"/>
        <v>0</v>
      </c>
      <c r="AC45" s="68">
        <f t="shared" si="9"/>
        <v>0</v>
      </c>
      <c r="AD45" s="68">
        <f t="shared" si="9"/>
        <v>0</v>
      </c>
    </row>
    <row r="46" spans="1:30" s="67" customFormat="1">
      <c r="A46" s="110" t="s">
        <v>143</v>
      </c>
      <c r="B46" s="79" t="s">
        <v>144</v>
      </c>
      <c r="C46" s="68"/>
      <c r="D46" s="55"/>
      <c r="E46" s="55"/>
      <c r="F46" s="68"/>
      <c r="G46" s="68"/>
      <c r="H46" s="72"/>
      <c r="I46" s="136"/>
      <c r="J46" s="77"/>
      <c r="K46" s="77"/>
      <c r="L46" s="68"/>
      <c r="M46" s="68"/>
      <c r="N46" s="135"/>
      <c r="O46" s="135"/>
      <c r="P46" s="136"/>
      <c r="Q46" s="68"/>
      <c r="R46" s="68"/>
      <c r="S46" s="183"/>
      <c r="T46" s="183"/>
      <c r="U46" s="183"/>
      <c r="V46" s="183"/>
      <c r="W46" s="183"/>
      <c r="X46" s="183"/>
      <c r="Y46" s="183"/>
      <c r="Z46" s="183"/>
      <c r="AA46" s="55"/>
    </row>
    <row r="47" spans="1:30" s="67" customFormat="1">
      <c r="A47" s="80" t="s">
        <v>76</v>
      </c>
      <c r="B47" s="78" t="s">
        <v>145</v>
      </c>
      <c r="C47" s="68"/>
      <c r="D47" s="55">
        <v>0</v>
      </c>
      <c r="E47" s="55">
        <v>0</v>
      </c>
      <c r="F47" s="55">
        <v>0</v>
      </c>
      <c r="G47" s="55">
        <v>0</v>
      </c>
      <c r="H47" s="55">
        <v>0</v>
      </c>
      <c r="I47" s="55">
        <v>0</v>
      </c>
      <c r="J47" s="55">
        <f>H47</f>
        <v>0</v>
      </c>
      <c r="K47" s="55">
        <v>0</v>
      </c>
      <c r="L47" s="55">
        <v>0</v>
      </c>
      <c r="M47" s="55">
        <v>0</v>
      </c>
      <c r="N47" s="55">
        <v>0</v>
      </c>
      <c r="O47" s="55">
        <v>0</v>
      </c>
      <c r="P47" s="55">
        <v>0</v>
      </c>
      <c r="Q47" s="55">
        <v>0</v>
      </c>
      <c r="R47" s="55">
        <v>0</v>
      </c>
      <c r="S47" s="183"/>
      <c r="T47" s="183"/>
      <c r="U47" s="183"/>
      <c r="V47" s="183"/>
      <c r="W47" s="183"/>
      <c r="X47" s="183"/>
      <c r="Y47" s="183"/>
      <c r="Z47" s="183"/>
      <c r="AA47" s="73">
        <v>0</v>
      </c>
      <c r="AB47" s="73">
        <v>0</v>
      </c>
      <c r="AC47" s="73">
        <v>0</v>
      </c>
      <c r="AD47" s="73">
        <v>0</v>
      </c>
    </row>
    <row r="48" spans="1:30" s="67" customFormat="1">
      <c r="A48" s="80"/>
      <c r="B48" s="71" t="s">
        <v>78</v>
      </c>
      <c r="C48" s="68"/>
      <c r="D48" s="72"/>
      <c r="E48" s="72"/>
      <c r="F48" s="72"/>
      <c r="G48" s="72"/>
      <c r="H48" s="72"/>
      <c r="I48" s="136"/>
      <c r="J48" s="72"/>
      <c r="K48" s="72"/>
      <c r="L48" s="72"/>
      <c r="M48" s="136"/>
      <c r="N48" s="134"/>
      <c r="O48" s="134"/>
      <c r="P48" s="136"/>
      <c r="Q48" s="72"/>
      <c r="R48" s="72"/>
      <c r="S48" s="183"/>
      <c r="T48" s="183"/>
      <c r="U48" s="183"/>
      <c r="V48" s="183"/>
      <c r="W48" s="183"/>
      <c r="X48" s="183"/>
      <c r="Y48" s="183"/>
      <c r="Z48" s="183"/>
      <c r="AA48" s="72"/>
    </row>
    <row r="49" spans="1:30 16384:16384" s="67" customFormat="1">
      <c r="A49" s="80" t="s">
        <v>79</v>
      </c>
      <c r="B49" s="78" t="s">
        <v>146</v>
      </c>
      <c r="C49" s="68"/>
      <c r="D49" s="55">
        <v>0</v>
      </c>
      <c r="E49" s="55">
        <v>0</v>
      </c>
      <c r="F49" s="55">
        <v>0</v>
      </c>
      <c r="G49" s="55">
        <v>0</v>
      </c>
      <c r="H49" s="55">
        <v>0</v>
      </c>
      <c r="I49" s="55">
        <v>0</v>
      </c>
      <c r="J49" s="55">
        <f>H49</f>
        <v>0</v>
      </c>
      <c r="K49" s="55">
        <v>0</v>
      </c>
      <c r="L49" s="55">
        <v>0</v>
      </c>
      <c r="M49" s="55">
        <v>0</v>
      </c>
      <c r="N49" s="55">
        <v>0</v>
      </c>
      <c r="O49" s="55">
        <v>0</v>
      </c>
      <c r="P49" s="55">
        <v>0</v>
      </c>
      <c r="Q49" s="55">
        <v>0</v>
      </c>
      <c r="R49" s="55">
        <v>0</v>
      </c>
      <c r="S49" s="183"/>
      <c r="T49" s="183"/>
      <c r="U49" s="183"/>
      <c r="V49" s="183"/>
      <c r="W49" s="183"/>
      <c r="X49" s="183"/>
      <c r="Y49" s="183"/>
      <c r="Z49" s="183"/>
      <c r="AA49" s="73">
        <v>0</v>
      </c>
      <c r="AB49" s="73">
        <v>0</v>
      </c>
      <c r="AC49" s="73">
        <v>0</v>
      </c>
      <c r="AD49" s="73">
        <v>0</v>
      </c>
    </row>
    <row r="50" spans="1:30 16384:16384" s="67" customFormat="1">
      <c r="A50" s="80"/>
      <c r="B50" s="71" t="s">
        <v>78</v>
      </c>
      <c r="C50" s="68"/>
      <c r="D50" s="72"/>
      <c r="E50" s="72"/>
      <c r="F50" s="72"/>
      <c r="G50" s="72"/>
      <c r="H50" s="72"/>
      <c r="I50" s="136"/>
      <c r="J50" s="72"/>
      <c r="K50" s="72"/>
      <c r="L50" s="72"/>
      <c r="M50" s="136"/>
      <c r="N50" s="134"/>
      <c r="O50" s="134"/>
      <c r="P50" s="136"/>
      <c r="Q50" s="72"/>
      <c r="R50" s="72"/>
      <c r="S50" s="183"/>
      <c r="T50" s="183"/>
      <c r="U50" s="183"/>
      <c r="V50" s="183"/>
      <c r="W50" s="183"/>
      <c r="X50" s="183"/>
      <c r="Y50" s="183"/>
      <c r="Z50" s="183"/>
      <c r="AA50" s="72"/>
    </row>
    <row r="51" spans="1:30 16384:16384" s="67" customFormat="1" ht="45">
      <c r="A51" s="81" t="s">
        <v>81</v>
      </c>
      <c r="B51" s="78" t="s">
        <v>147</v>
      </c>
      <c r="C51" s="55"/>
      <c r="D51" s="55">
        <v>1</v>
      </c>
      <c r="E51" s="55">
        <v>500</v>
      </c>
      <c r="F51" s="55">
        <v>0</v>
      </c>
      <c r="G51" s="55">
        <v>0</v>
      </c>
      <c r="H51" s="55">
        <f>SUM(E51:G51)</f>
        <v>500</v>
      </c>
      <c r="I51" s="133">
        <f>H51/128921160*100</f>
        <v>3.8783392889111455E-4</v>
      </c>
      <c r="J51" s="55">
        <f>H51</f>
        <v>500</v>
      </c>
      <c r="K51" s="55">
        <v>0</v>
      </c>
      <c r="L51" s="55">
        <v>0</v>
      </c>
      <c r="M51" s="133">
        <f>H51/128921160*100</f>
        <v>3.8783392889111455E-4</v>
      </c>
      <c r="N51" s="55">
        <v>0</v>
      </c>
      <c r="O51" s="55">
        <v>500</v>
      </c>
      <c r="P51" s="133">
        <f>O51/128921160*100</f>
        <v>3.8783392889111455E-4</v>
      </c>
      <c r="Q51" s="55">
        <v>0</v>
      </c>
      <c r="R51" s="55">
        <v>0</v>
      </c>
      <c r="S51" s="183"/>
      <c r="T51" s="183"/>
      <c r="U51" s="183"/>
      <c r="V51" s="183"/>
      <c r="W51" s="183"/>
      <c r="X51" s="183"/>
      <c r="Y51" s="183"/>
      <c r="Z51" s="183"/>
      <c r="AA51" s="73">
        <v>500</v>
      </c>
      <c r="AB51" s="73">
        <v>0</v>
      </c>
      <c r="AC51" s="73">
        <v>0</v>
      </c>
      <c r="AD51" s="73">
        <v>0</v>
      </c>
    </row>
    <row r="52" spans="1:30 16384:16384" s="67" customFormat="1">
      <c r="A52" s="81"/>
      <c r="B52" s="78" t="s">
        <v>78</v>
      </c>
      <c r="C52" s="68"/>
      <c r="D52" s="72"/>
      <c r="E52" s="72"/>
      <c r="F52" s="72"/>
      <c r="G52" s="72"/>
      <c r="H52" s="72"/>
      <c r="I52" s="136"/>
      <c r="J52" s="72"/>
      <c r="K52" s="72"/>
      <c r="L52" s="72"/>
      <c r="M52" s="136"/>
      <c r="N52" s="134"/>
      <c r="O52" s="134"/>
      <c r="P52" s="136"/>
      <c r="Q52" s="72"/>
      <c r="R52" s="72"/>
      <c r="S52" s="183"/>
      <c r="T52" s="183"/>
      <c r="U52" s="183"/>
      <c r="V52" s="183"/>
      <c r="W52" s="183"/>
      <c r="X52" s="183"/>
      <c r="Y52" s="183"/>
      <c r="Z52" s="183"/>
      <c r="AA52" s="72"/>
    </row>
    <row r="53" spans="1:30 16384:16384" s="67" customFormat="1">
      <c r="A53" s="69" t="s">
        <v>148</v>
      </c>
      <c r="B53" s="75" t="s">
        <v>149</v>
      </c>
      <c r="C53" s="68"/>
      <c r="D53" s="76">
        <f t="shared" ref="D53:R53" si="10">D51+D49+D47</f>
        <v>1</v>
      </c>
      <c r="E53" s="76">
        <f t="shared" si="10"/>
        <v>500</v>
      </c>
      <c r="F53" s="76">
        <f t="shared" si="10"/>
        <v>0</v>
      </c>
      <c r="G53" s="76">
        <f t="shared" si="10"/>
        <v>0</v>
      </c>
      <c r="H53" s="76">
        <f t="shared" si="10"/>
        <v>500</v>
      </c>
      <c r="I53" s="82">
        <f t="shared" si="10"/>
        <v>3.8783392889111455E-4</v>
      </c>
      <c r="J53" s="76">
        <f t="shared" si="10"/>
        <v>500</v>
      </c>
      <c r="K53" s="76">
        <f t="shared" si="10"/>
        <v>0</v>
      </c>
      <c r="L53" s="76">
        <f t="shared" si="10"/>
        <v>0</v>
      </c>
      <c r="M53" s="82">
        <f t="shared" si="10"/>
        <v>3.8783392889111455E-4</v>
      </c>
      <c r="N53" s="76">
        <f t="shared" si="10"/>
        <v>0</v>
      </c>
      <c r="O53" s="72">
        <f>N53+H53</f>
        <v>500</v>
      </c>
      <c r="P53" s="82">
        <f t="shared" si="10"/>
        <v>3.8783392889111455E-4</v>
      </c>
      <c r="Q53" s="76">
        <f t="shared" si="10"/>
        <v>0</v>
      </c>
      <c r="R53" s="76">
        <f t="shared" si="10"/>
        <v>0</v>
      </c>
      <c r="S53" s="183"/>
      <c r="T53" s="183"/>
      <c r="U53" s="183"/>
      <c r="V53" s="183"/>
      <c r="W53" s="183"/>
      <c r="X53" s="183"/>
      <c r="Y53" s="183"/>
      <c r="Z53" s="183"/>
      <c r="AA53" s="76">
        <f t="shared" ref="AA53:AD53" si="11">AA51+AA49+AA47</f>
        <v>500</v>
      </c>
      <c r="AB53" s="76">
        <f t="shared" si="11"/>
        <v>0</v>
      </c>
      <c r="AC53" s="76">
        <f t="shared" si="11"/>
        <v>0</v>
      </c>
      <c r="AD53" s="76">
        <f t="shared" si="11"/>
        <v>0</v>
      </c>
      <c r="XFD53" s="68"/>
    </row>
    <row r="54" spans="1:30 16384:16384" s="67" customFormat="1">
      <c r="A54" s="110" t="s">
        <v>150</v>
      </c>
      <c r="B54" s="70" t="s">
        <v>151</v>
      </c>
      <c r="C54" s="68"/>
      <c r="D54" s="68"/>
      <c r="E54" s="68"/>
      <c r="F54" s="68"/>
      <c r="G54" s="68"/>
      <c r="H54" s="68"/>
      <c r="I54" s="68"/>
      <c r="J54" s="77"/>
      <c r="K54" s="77"/>
      <c r="L54" s="68"/>
      <c r="M54" s="68"/>
      <c r="N54" s="135"/>
      <c r="O54" s="135"/>
      <c r="P54" s="136"/>
      <c r="Q54" s="68"/>
      <c r="R54" s="68"/>
      <c r="S54" s="183"/>
      <c r="T54" s="183"/>
      <c r="U54" s="183"/>
      <c r="V54" s="183"/>
      <c r="W54" s="183"/>
      <c r="X54" s="183"/>
      <c r="Y54" s="183"/>
      <c r="Z54" s="183"/>
      <c r="AA54" s="68"/>
    </row>
    <row r="55" spans="1:30 16384:16384" s="67" customFormat="1">
      <c r="A55" s="69" t="s">
        <v>76</v>
      </c>
      <c r="B55" s="71" t="s">
        <v>152</v>
      </c>
      <c r="C55" s="68"/>
      <c r="D55" s="55">
        <v>0</v>
      </c>
      <c r="E55" s="55">
        <v>0</v>
      </c>
      <c r="F55" s="55">
        <v>0</v>
      </c>
      <c r="G55" s="55">
        <v>0</v>
      </c>
      <c r="H55" s="55">
        <v>0</v>
      </c>
      <c r="I55" s="55">
        <v>0</v>
      </c>
      <c r="J55" s="55">
        <f>H55</f>
        <v>0</v>
      </c>
      <c r="K55" s="55">
        <v>0</v>
      </c>
      <c r="L55" s="55">
        <v>0</v>
      </c>
      <c r="M55" s="55">
        <v>0</v>
      </c>
      <c r="N55" s="55">
        <v>0</v>
      </c>
      <c r="O55" s="55">
        <v>0</v>
      </c>
      <c r="P55" s="55">
        <v>0</v>
      </c>
      <c r="Q55" s="55">
        <v>0</v>
      </c>
      <c r="R55" s="55">
        <v>0</v>
      </c>
      <c r="S55" s="183"/>
      <c r="T55" s="183"/>
      <c r="U55" s="183"/>
      <c r="V55" s="183"/>
      <c r="W55" s="183"/>
      <c r="X55" s="183"/>
      <c r="Y55" s="183"/>
      <c r="Z55" s="183"/>
      <c r="AA55" s="73">
        <v>0</v>
      </c>
      <c r="AB55" s="73">
        <v>0</v>
      </c>
      <c r="AC55" s="73">
        <v>0</v>
      </c>
      <c r="AD55" s="73">
        <v>0</v>
      </c>
    </row>
    <row r="56" spans="1:30 16384:16384" s="67" customFormat="1">
      <c r="A56" s="69"/>
      <c r="B56" s="71" t="s">
        <v>78</v>
      </c>
      <c r="C56" s="68"/>
      <c r="D56" s="68"/>
      <c r="E56" s="68"/>
      <c r="F56" s="68"/>
      <c r="G56" s="68"/>
      <c r="H56" s="68"/>
      <c r="I56" s="68"/>
      <c r="J56" s="77"/>
      <c r="K56" s="77"/>
      <c r="L56" s="68"/>
      <c r="M56" s="68"/>
      <c r="N56" s="135"/>
      <c r="O56" s="135"/>
      <c r="P56" s="136"/>
      <c r="Q56" s="68"/>
      <c r="R56" s="68"/>
      <c r="S56" s="183"/>
      <c r="T56" s="183"/>
      <c r="U56" s="183"/>
      <c r="V56" s="183"/>
      <c r="W56" s="183"/>
      <c r="X56" s="183"/>
      <c r="Y56" s="183"/>
      <c r="Z56" s="183"/>
      <c r="AA56" s="68"/>
    </row>
    <row r="57" spans="1:30 16384:16384" s="67" customFormat="1" ht="30">
      <c r="A57" s="69" t="s">
        <v>79</v>
      </c>
      <c r="B57" s="71" t="s">
        <v>153</v>
      </c>
      <c r="C57" s="55"/>
      <c r="D57" s="55">
        <v>1</v>
      </c>
      <c r="E57" s="55">
        <v>1000</v>
      </c>
      <c r="F57" s="68">
        <v>0</v>
      </c>
      <c r="G57" s="68">
        <v>0</v>
      </c>
      <c r="H57" s="55">
        <f>SUM(E57:G57)</f>
        <v>1000</v>
      </c>
      <c r="I57" s="133">
        <f>H57/128921160*100</f>
        <v>7.756678577822291E-4</v>
      </c>
      <c r="J57" s="55">
        <f>H57</f>
        <v>1000</v>
      </c>
      <c r="K57" s="77">
        <v>0</v>
      </c>
      <c r="L57" s="72">
        <v>0</v>
      </c>
      <c r="M57" s="133">
        <f>J57/128921160*100</f>
        <v>7.756678577822291E-4</v>
      </c>
      <c r="N57" s="135">
        <v>0</v>
      </c>
      <c r="O57" s="72">
        <f>N57+H57</f>
        <v>1000</v>
      </c>
      <c r="P57" s="133">
        <f>O57/128921160*100</f>
        <v>7.756678577822291E-4</v>
      </c>
      <c r="Q57" s="55">
        <v>0</v>
      </c>
      <c r="R57" s="55">
        <v>0</v>
      </c>
      <c r="S57" s="183"/>
      <c r="T57" s="183"/>
      <c r="U57" s="183"/>
      <c r="V57" s="183"/>
      <c r="W57" s="183"/>
      <c r="X57" s="183"/>
      <c r="Y57" s="183"/>
      <c r="Z57" s="183"/>
      <c r="AA57" s="73">
        <v>1000</v>
      </c>
      <c r="AB57" s="73">
        <v>0</v>
      </c>
      <c r="AC57" s="67">
        <v>0</v>
      </c>
      <c r="AD57" s="67">
        <v>0</v>
      </c>
    </row>
    <row r="58" spans="1:30 16384:16384" s="67" customFormat="1">
      <c r="A58" s="69"/>
      <c r="B58" s="71" t="s">
        <v>78</v>
      </c>
      <c r="C58" s="68"/>
      <c r="D58" s="68"/>
      <c r="E58" s="68"/>
      <c r="F58" s="68"/>
      <c r="G58" s="68"/>
      <c r="H58" s="72"/>
      <c r="I58" s="68"/>
      <c r="J58" s="77"/>
      <c r="K58" s="77"/>
      <c r="L58" s="68"/>
      <c r="M58" s="133"/>
      <c r="N58" s="135"/>
      <c r="O58" s="135"/>
      <c r="P58" s="136"/>
      <c r="Q58" s="68"/>
      <c r="R58" s="68"/>
      <c r="S58" s="183"/>
      <c r="T58" s="183"/>
      <c r="U58" s="183"/>
      <c r="V58" s="183"/>
      <c r="W58" s="183"/>
      <c r="X58" s="183"/>
      <c r="Y58" s="183"/>
      <c r="Z58" s="183"/>
      <c r="AA58" s="68"/>
    </row>
    <row r="59" spans="1:30 16384:16384" s="67" customFormat="1">
      <c r="A59" s="69" t="s">
        <v>81</v>
      </c>
      <c r="B59" s="71" t="s">
        <v>154</v>
      </c>
      <c r="C59" s="55"/>
      <c r="D59" s="55">
        <v>0</v>
      </c>
      <c r="E59" s="55">
        <v>0</v>
      </c>
      <c r="F59" s="55">
        <v>0</v>
      </c>
      <c r="G59" s="55">
        <v>0</v>
      </c>
      <c r="H59" s="55">
        <v>0</v>
      </c>
      <c r="I59" s="55">
        <v>0</v>
      </c>
      <c r="J59" s="55">
        <f>H59</f>
        <v>0</v>
      </c>
      <c r="K59" s="55">
        <v>0</v>
      </c>
      <c r="L59" s="55">
        <v>0</v>
      </c>
      <c r="M59" s="55">
        <v>0</v>
      </c>
      <c r="N59" s="55">
        <v>0</v>
      </c>
      <c r="O59" s="55">
        <v>0</v>
      </c>
      <c r="P59" s="55">
        <v>0</v>
      </c>
      <c r="Q59" s="55">
        <v>0</v>
      </c>
      <c r="R59" s="55">
        <v>0</v>
      </c>
      <c r="S59" s="183"/>
      <c r="T59" s="183"/>
      <c r="U59" s="183"/>
      <c r="V59" s="183"/>
      <c r="W59" s="183"/>
      <c r="X59" s="183"/>
      <c r="Y59" s="183"/>
      <c r="Z59" s="183"/>
      <c r="AA59" s="73">
        <v>0</v>
      </c>
      <c r="AB59" s="73">
        <v>0</v>
      </c>
      <c r="AC59" s="73">
        <v>0</v>
      </c>
      <c r="AD59" s="73">
        <v>0</v>
      </c>
    </row>
    <row r="60" spans="1:30 16384:16384" s="67" customFormat="1">
      <c r="A60" s="69"/>
      <c r="B60" s="71" t="s">
        <v>78</v>
      </c>
      <c r="C60" s="68"/>
      <c r="D60" s="68"/>
      <c r="E60" s="68"/>
      <c r="F60" s="68"/>
      <c r="G60" s="68"/>
      <c r="H60" s="72"/>
      <c r="I60" s="68"/>
      <c r="J60" s="77"/>
      <c r="K60" s="77"/>
      <c r="L60" s="68"/>
      <c r="M60" s="68"/>
      <c r="N60" s="135"/>
      <c r="O60" s="135"/>
      <c r="P60" s="136"/>
      <c r="Q60" s="68"/>
      <c r="R60" s="68"/>
      <c r="S60" s="183"/>
      <c r="T60" s="183"/>
      <c r="U60" s="183"/>
      <c r="V60" s="183"/>
      <c r="W60" s="183"/>
      <c r="X60" s="183"/>
      <c r="Y60" s="183"/>
      <c r="Z60" s="183"/>
      <c r="AA60" s="68"/>
    </row>
    <row r="61" spans="1:30 16384:16384" s="67" customFormat="1" ht="45">
      <c r="A61" s="69" t="s">
        <v>83</v>
      </c>
      <c r="B61" s="71" t="s">
        <v>155</v>
      </c>
      <c r="C61" s="68"/>
      <c r="D61" s="55">
        <v>0</v>
      </c>
      <c r="E61" s="55">
        <v>0</v>
      </c>
      <c r="F61" s="55">
        <v>0</v>
      </c>
      <c r="G61" s="55">
        <v>0</v>
      </c>
      <c r="H61" s="55">
        <v>0</v>
      </c>
      <c r="I61" s="55">
        <v>0</v>
      </c>
      <c r="J61" s="55">
        <f>H61</f>
        <v>0</v>
      </c>
      <c r="K61" s="55">
        <v>0</v>
      </c>
      <c r="L61" s="55">
        <v>0</v>
      </c>
      <c r="M61" s="55">
        <v>0</v>
      </c>
      <c r="N61" s="55">
        <v>0</v>
      </c>
      <c r="O61" s="55">
        <v>0</v>
      </c>
      <c r="P61" s="55">
        <v>0</v>
      </c>
      <c r="Q61" s="55">
        <v>0</v>
      </c>
      <c r="R61" s="55">
        <v>0</v>
      </c>
      <c r="S61" s="183"/>
      <c r="T61" s="183"/>
      <c r="U61" s="183"/>
      <c r="V61" s="183"/>
      <c r="W61" s="183"/>
      <c r="X61" s="183"/>
      <c r="Y61" s="183"/>
      <c r="Z61" s="183"/>
      <c r="AA61" s="73">
        <v>0</v>
      </c>
      <c r="AB61" s="73">
        <v>0</v>
      </c>
      <c r="AC61" s="73">
        <v>0</v>
      </c>
      <c r="AD61" s="73">
        <v>0</v>
      </c>
    </row>
    <row r="62" spans="1:30 16384:16384" s="67" customFormat="1">
      <c r="A62" s="69"/>
      <c r="B62" s="71" t="s">
        <v>78</v>
      </c>
      <c r="C62" s="68"/>
      <c r="D62" s="68"/>
      <c r="E62" s="68"/>
      <c r="F62" s="68"/>
      <c r="G62" s="68"/>
      <c r="H62" s="72"/>
      <c r="I62" s="68"/>
      <c r="J62" s="77"/>
      <c r="K62" s="77"/>
      <c r="L62" s="68"/>
      <c r="M62" s="68"/>
      <c r="N62" s="135"/>
      <c r="O62" s="135"/>
      <c r="P62" s="136"/>
      <c r="Q62" s="68"/>
      <c r="R62" s="68"/>
      <c r="S62" s="183"/>
      <c r="T62" s="183"/>
      <c r="U62" s="183"/>
      <c r="V62" s="183"/>
      <c r="W62" s="183"/>
      <c r="X62" s="183"/>
      <c r="Y62" s="183"/>
      <c r="Z62" s="183"/>
      <c r="AA62" s="68"/>
    </row>
    <row r="63" spans="1:30 16384:16384" s="67" customFormat="1" ht="45">
      <c r="A63" s="69" t="s">
        <v>93</v>
      </c>
      <c r="B63" s="71" t="s">
        <v>156</v>
      </c>
      <c r="C63" s="68"/>
      <c r="D63" s="55">
        <v>0</v>
      </c>
      <c r="E63" s="55">
        <v>0</v>
      </c>
      <c r="F63" s="55">
        <v>0</v>
      </c>
      <c r="G63" s="55">
        <v>0</v>
      </c>
      <c r="H63" s="55">
        <v>0</v>
      </c>
      <c r="I63" s="55">
        <v>0</v>
      </c>
      <c r="J63" s="55">
        <f>H63</f>
        <v>0</v>
      </c>
      <c r="K63" s="55">
        <v>0</v>
      </c>
      <c r="L63" s="55">
        <v>0</v>
      </c>
      <c r="M63" s="55">
        <v>0</v>
      </c>
      <c r="N63" s="55">
        <v>0</v>
      </c>
      <c r="O63" s="55">
        <v>0</v>
      </c>
      <c r="P63" s="55">
        <v>0</v>
      </c>
      <c r="Q63" s="55">
        <v>0</v>
      </c>
      <c r="R63" s="55">
        <v>0</v>
      </c>
      <c r="S63" s="183"/>
      <c r="T63" s="183"/>
      <c r="U63" s="183"/>
      <c r="V63" s="183"/>
      <c r="W63" s="183"/>
      <c r="X63" s="183"/>
      <c r="Y63" s="183"/>
      <c r="Z63" s="183"/>
      <c r="AA63" s="73">
        <v>0</v>
      </c>
      <c r="AB63" s="73">
        <v>0</v>
      </c>
      <c r="AC63" s="73">
        <v>0</v>
      </c>
      <c r="AD63" s="73">
        <v>0</v>
      </c>
    </row>
    <row r="64" spans="1:30 16384:16384" s="67" customFormat="1">
      <c r="A64" s="69"/>
      <c r="B64" s="71" t="s">
        <v>78</v>
      </c>
      <c r="C64" s="68"/>
      <c r="D64" s="68"/>
      <c r="E64" s="68"/>
      <c r="F64" s="68"/>
      <c r="G64" s="68"/>
      <c r="H64" s="72"/>
      <c r="I64" s="68"/>
      <c r="J64" s="77"/>
      <c r="K64" s="77"/>
      <c r="L64" s="68"/>
      <c r="M64" s="68"/>
      <c r="N64" s="135"/>
      <c r="O64" s="135"/>
      <c r="P64" s="136"/>
      <c r="Q64" s="68"/>
      <c r="R64" s="68"/>
      <c r="S64" s="183"/>
      <c r="T64" s="183"/>
      <c r="U64" s="183"/>
      <c r="V64" s="183"/>
      <c r="W64" s="183"/>
      <c r="X64" s="183"/>
      <c r="Y64" s="183"/>
      <c r="Z64" s="183"/>
      <c r="AA64" s="68"/>
    </row>
    <row r="65" spans="1:32" s="67" customFormat="1">
      <c r="A65" s="69" t="s">
        <v>122</v>
      </c>
      <c r="B65" s="71" t="s">
        <v>157</v>
      </c>
      <c r="C65" s="55"/>
      <c r="D65" s="55">
        <v>1</v>
      </c>
      <c r="E65" s="55">
        <v>2326708</v>
      </c>
      <c r="F65" s="68">
        <v>0</v>
      </c>
      <c r="G65" s="68">
        <v>0</v>
      </c>
      <c r="H65" s="55">
        <f t="shared" ref="H65:H69" si="12">SUM(E65:G65)</f>
        <v>2326708</v>
      </c>
      <c r="I65" s="133">
        <f t="shared" ref="I65:I69" si="13">H65/128921160*100</f>
        <v>1.8047526100447746</v>
      </c>
      <c r="J65" s="55">
        <f>H65</f>
        <v>2326708</v>
      </c>
      <c r="K65" s="77">
        <v>0</v>
      </c>
      <c r="L65" s="72">
        <v>0</v>
      </c>
      <c r="M65" s="133">
        <f t="shared" ref="M65:M69" si="14">J65/128921160*100</f>
        <v>1.8047526100447746</v>
      </c>
      <c r="N65" s="135">
        <v>0</v>
      </c>
      <c r="O65" s="72">
        <f t="shared" ref="O65:O69" si="15">N65+H65</f>
        <v>2326708</v>
      </c>
      <c r="P65" s="133">
        <f t="shared" ref="P65:P69" si="16">O65/128921160*100</f>
        <v>1.8047526100447746</v>
      </c>
      <c r="Q65" s="68">
        <v>0</v>
      </c>
      <c r="R65" s="72">
        <v>0</v>
      </c>
      <c r="S65" s="183"/>
      <c r="T65" s="183"/>
      <c r="U65" s="183"/>
      <c r="V65" s="183"/>
      <c r="W65" s="183"/>
      <c r="X65" s="183"/>
      <c r="Y65" s="183"/>
      <c r="Z65" s="183"/>
      <c r="AA65">
        <v>2326708</v>
      </c>
      <c r="AB65" s="73">
        <v>0</v>
      </c>
      <c r="AC65" s="73">
        <v>0</v>
      </c>
      <c r="AD65" s="73">
        <v>0</v>
      </c>
      <c r="AF65" s="55"/>
    </row>
    <row r="66" spans="1:32" s="67" customFormat="1">
      <c r="A66" s="69"/>
      <c r="B66" s="71" t="s">
        <v>78</v>
      </c>
      <c r="C66" s="68"/>
      <c r="D66" s="68"/>
      <c r="E66" s="68"/>
      <c r="F66" s="68"/>
      <c r="G66" s="68"/>
      <c r="H66" s="72"/>
      <c r="I66" s="68"/>
      <c r="J66" s="55">
        <f>H66</f>
        <v>0</v>
      </c>
      <c r="K66" s="77"/>
      <c r="L66" s="68"/>
      <c r="M66" s="68"/>
      <c r="N66" s="135"/>
      <c r="O66" s="135"/>
      <c r="P66" s="136"/>
      <c r="Q66" s="68"/>
      <c r="R66" s="68"/>
      <c r="S66" s="183"/>
      <c r="T66" s="183"/>
      <c r="U66" s="183"/>
      <c r="V66" s="183"/>
      <c r="W66" s="183"/>
      <c r="X66" s="183"/>
      <c r="Y66" s="183"/>
      <c r="Z66" s="183"/>
      <c r="AA66" s="68"/>
    </row>
    <row r="67" spans="1:32" s="67" customFormat="1" ht="30">
      <c r="A67" s="69" t="s">
        <v>124</v>
      </c>
      <c r="B67" s="71" t="s">
        <v>158</v>
      </c>
      <c r="C67" s="55"/>
      <c r="D67" s="55">
        <v>50179</v>
      </c>
      <c r="E67" s="55">
        <v>33799173</v>
      </c>
      <c r="F67" s="72">
        <v>0</v>
      </c>
      <c r="G67" s="72">
        <v>0</v>
      </c>
      <c r="H67" s="55">
        <f t="shared" si="12"/>
        <v>33799173</v>
      </c>
      <c r="I67" s="133">
        <f t="shared" si="13"/>
        <v>26.216932115720958</v>
      </c>
      <c r="J67" s="55">
        <f>H67</f>
        <v>33799173</v>
      </c>
      <c r="K67" s="77">
        <v>0</v>
      </c>
      <c r="L67" s="72">
        <v>0</v>
      </c>
      <c r="M67" s="133">
        <f t="shared" si="14"/>
        <v>26.216932115720958</v>
      </c>
      <c r="N67" s="134">
        <v>0</v>
      </c>
      <c r="O67" s="72">
        <f t="shared" si="15"/>
        <v>33799173</v>
      </c>
      <c r="P67" s="133">
        <f t="shared" si="16"/>
        <v>26.216932115720958</v>
      </c>
      <c r="Q67" s="55">
        <v>0</v>
      </c>
      <c r="R67" s="55">
        <v>0</v>
      </c>
      <c r="S67" s="183"/>
      <c r="T67" s="183"/>
      <c r="U67" s="183"/>
      <c r="V67" s="183"/>
      <c r="W67" s="183"/>
      <c r="X67" s="183"/>
      <c r="Y67" s="183"/>
      <c r="Z67" s="183"/>
      <c r="AA67">
        <v>32347536</v>
      </c>
      <c r="AB67" s="67">
        <v>0</v>
      </c>
      <c r="AC67" s="67">
        <v>0</v>
      </c>
      <c r="AD67" s="67">
        <v>0</v>
      </c>
    </row>
    <row r="68" spans="1:32" s="67" customFormat="1">
      <c r="A68" s="69"/>
      <c r="B68" s="71" t="s">
        <v>78</v>
      </c>
      <c r="C68" s="68"/>
      <c r="D68" s="84"/>
      <c r="E68" s="84"/>
      <c r="F68" s="72"/>
      <c r="G68" s="72"/>
      <c r="H68" s="72"/>
      <c r="I68" s="136"/>
      <c r="J68" s="72"/>
      <c r="K68" s="72"/>
      <c r="L68" s="72"/>
      <c r="M68" s="136"/>
      <c r="N68" s="134"/>
      <c r="O68" s="134"/>
      <c r="P68" s="136"/>
      <c r="Q68" s="72"/>
      <c r="R68" s="72"/>
      <c r="S68" s="183"/>
      <c r="T68" s="183"/>
      <c r="U68" s="183"/>
      <c r="V68" s="183"/>
      <c r="W68" s="183"/>
      <c r="X68" s="183"/>
      <c r="Y68" s="183"/>
      <c r="Z68" s="183"/>
      <c r="AA68" s="84"/>
    </row>
    <row r="69" spans="1:32" s="67" customFormat="1" ht="30">
      <c r="A69" s="69" t="s">
        <v>126</v>
      </c>
      <c r="B69" s="71" t="s">
        <v>159</v>
      </c>
      <c r="C69" s="55"/>
      <c r="D69" s="55">
        <v>30</v>
      </c>
      <c r="E69" s="55">
        <v>20566083</v>
      </c>
      <c r="F69" s="72">
        <v>0</v>
      </c>
      <c r="G69" s="72">
        <v>0</v>
      </c>
      <c r="H69" s="55">
        <f t="shared" si="12"/>
        <v>20566083</v>
      </c>
      <c r="I69" s="133">
        <f t="shared" si="13"/>
        <v>15.952449543581517</v>
      </c>
      <c r="J69" s="55">
        <f>H69</f>
        <v>20566083</v>
      </c>
      <c r="K69" s="72">
        <v>0</v>
      </c>
      <c r="L69" s="72">
        <v>0</v>
      </c>
      <c r="M69" s="133">
        <f t="shared" si="14"/>
        <v>15.952449543581517</v>
      </c>
      <c r="N69" s="134">
        <v>0</v>
      </c>
      <c r="O69" s="72">
        <f t="shared" si="15"/>
        <v>20566083</v>
      </c>
      <c r="P69" s="133">
        <f t="shared" si="16"/>
        <v>15.952449543581517</v>
      </c>
      <c r="Q69" s="55">
        <v>0</v>
      </c>
      <c r="R69" s="55">
        <v>0</v>
      </c>
      <c r="S69" s="183"/>
      <c r="T69" s="183"/>
      <c r="U69" s="183"/>
      <c r="V69" s="183"/>
      <c r="W69" s="183"/>
      <c r="X69" s="183"/>
      <c r="Y69" s="183"/>
      <c r="Z69" s="183"/>
      <c r="AA69">
        <v>20358683</v>
      </c>
      <c r="AB69" s="67">
        <v>0</v>
      </c>
      <c r="AC69" s="67">
        <v>0</v>
      </c>
      <c r="AD69" s="67">
        <v>0</v>
      </c>
    </row>
    <row r="70" spans="1:32" s="67" customFormat="1">
      <c r="A70" s="69"/>
      <c r="B70" s="71" t="s">
        <v>78</v>
      </c>
      <c r="C70" s="68"/>
      <c r="D70" s="68"/>
      <c r="E70" s="68"/>
      <c r="F70" s="137"/>
      <c r="G70" s="68"/>
      <c r="H70" s="72"/>
      <c r="I70" s="68"/>
      <c r="J70" s="77"/>
      <c r="K70" s="77"/>
      <c r="L70" s="68"/>
      <c r="M70" s="68"/>
      <c r="N70" s="135"/>
      <c r="O70" s="135"/>
      <c r="P70" s="136"/>
      <c r="Q70" s="68"/>
      <c r="R70" s="68"/>
      <c r="S70" s="183"/>
      <c r="T70" s="183"/>
      <c r="U70" s="183"/>
      <c r="V70" s="183"/>
      <c r="W70" s="183"/>
      <c r="X70" s="183"/>
      <c r="Y70" s="183"/>
      <c r="Z70" s="183"/>
      <c r="AA70" s="68"/>
    </row>
    <row r="71" spans="1:32" s="67" customFormat="1">
      <c r="A71" s="69" t="s">
        <v>128</v>
      </c>
      <c r="B71" s="71" t="s">
        <v>160</v>
      </c>
      <c r="C71" s="55"/>
      <c r="D71" s="55">
        <v>758</v>
      </c>
      <c r="E71" s="55">
        <v>2949040</v>
      </c>
      <c r="F71" s="137">
        <v>0</v>
      </c>
      <c r="G71" s="68">
        <v>0</v>
      </c>
      <c r="H71" s="55">
        <f>SUM(E71:G71)</f>
        <v>2949040</v>
      </c>
      <c r="I71" s="133">
        <f>H71/128921160*100</f>
        <v>2.2874755393141046</v>
      </c>
      <c r="J71" s="55">
        <f>H71</f>
        <v>2949040</v>
      </c>
      <c r="K71" s="72">
        <v>0</v>
      </c>
      <c r="L71" s="72">
        <v>0</v>
      </c>
      <c r="M71" s="133">
        <f>J71/128921160*100</f>
        <v>2.2874755393141046</v>
      </c>
      <c r="N71" s="135">
        <v>0</v>
      </c>
      <c r="O71" s="72">
        <f>N71+H71</f>
        <v>2949040</v>
      </c>
      <c r="P71" s="133">
        <f>O71/128921160*100</f>
        <v>2.2874755393141046</v>
      </c>
      <c r="Q71" s="68">
        <v>0</v>
      </c>
      <c r="R71" s="72">
        <v>0</v>
      </c>
      <c r="S71" s="183"/>
      <c r="T71" s="183"/>
      <c r="U71" s="183"/>
      <c r="V71" s="183"/>
      <c r="W71" s="183"/>
      <c r="X71" s="183"/>
      <c r="Y71" s="183"/>
      <c r="Z71" s="183"/>
      <c r="AA71">
        <v>2942750</v>
      </c>
      <c r="AB71" s="67">
        <v>0</v>
      </c>
      <c r="AC71" s="67">
        <v>0</v>
      </c>
      <c r="AD71" s="67">
        <v>0</v>
      </c>
    </row>
    <row r="72" spans="1:32" s="67" customFormat="1">
      <c r="A72" s="69"/>
      <c r="B72" s="71" t="s">
        <v>78</v>
      </c>
      <c r="C72" s="68"/>
      <c r="D72" s="68"/>
      <c r="E72" s="68"/>
      <c r="F72" s="137"/>
      <c r="G72" s="68"/>
      <c r="H72" s="72"/>
      <c r="I72" s="68"/>
      <c r="J72" s="77"/>
      <c r="K72" s="77"/>
      <c r="L72" s="68"/>
      <c r="M72" s="68"/>
      <c r="N72" s="135"/>
      <c r="O72" s="135"/>
      <c r="P72" s="136"/>
      <c r="Q72" s="68"/>
      <c r="R72" s="68"/>
      <c r="S72" s="183"/>
      <c r="T72" s="183"/>
      <c r="U72" s="183"/>
      <c r="V72" s="183"/>
      <c r="W72" s="183"/>
      <c r="X72" s="183"/>
      <c r="Y72" s="183"/>
      <c r="Z72" s="183"/>
      <c r="AA72" s="68"/>
    </row>
    <row r="73" spans="1:32" s="67" customFormat="1">
      <c r="A73" s="69" t="s">
        <v>130</v>
      </c>
      <c r="B73" s="71" t="s">
        <v>161</v>
      </c>
      <c r="C73" s="55"/>
      <c r="D73" s="55">
        <v>0</v>
      </c>
      <c r="E73" s="55">
        <v>0</v>
      </c>
      <c r="F73" s="55">
        <v>0</v>
      </c>
      <c r="G73" s="55">
        <v>0</v>
      </c>
      <c r="H73" s="55">
        <v>0</v>
      </c>
      <c r="I73" s="55">
        <v>0</v>
      </c>
      <c r="J73" s="55">
        <f>H73</f>
        <v>0</v>
      </c>
      <c r="K73" s="55">
        <v>0</v>
      </c>
      <c r="L73" s="55">
        <v>0</v>
      </c>
      <c r="M73" s="55">
        <v>0</v>
      </c>
      <c r="N73" s="55">
        <v>0</v>
      </c>
      <c r="O73" s="55">
        <v>0</v>
      </c>
      <c r="P73" s="55">
        <v>0</v>
      </c>
      <c r="Q73" s="55">
        <v>0</v>
      </c>
      <c r="R73" s="55">
        <v>0</v>
      </c>
      <c r="S73" s="183"/>
      <c r="T73" s="183"/>
      <c r="U73" s="183"/>
      <c r="V73" s="183"/>
      <c r="W73" s="183"/>
      <c r="X73" s="183"/>
      <c r="Y73" s="183"/>
      <c r="Z73" s="183"/>
      <c r="AA73" s="67">
        <v>0</v>
      </c>
      <c r="AB73" s="67">
        <v>0</v>
      </c>
      <c r="AC73" s="67">
        <v>0</v>
      </c>
      <c r="AD73" s="67">
        <v>0</v>
      </c>
    </row>
    <row r="74" spans="1:32" s="67" customFormat="1">
      <c r="A74" s="69"/>
      <c r="B74" s="71" t="s">
        <v>78</v>
      </c>
      <c r="C74" s="68"/>
      <c r="D74" s="68"/>
      <c r="E74" s="68"/>
      <c r="F74" s="137"/>
      <c r="G74" s="68"/>
      <c r="H74" s="72"/>
      <c r="I74" s="68"/>
      <c r="J74" s="77"/>
      <c r="K74" s="77"/>
      <c r="L74" s="68"/>
      <c r="M74" s="68"/>
      <c r="N74" s="135"/>
      <c r="O74" s="135"/>
      <c r="P74" s="136"/>
      <c r="Q74" s="68"/>
      <c r="R74" s="68"/>
      <c r="S74" s="183"/>
      <c r="T74" s="183"/>
      <c r="U74" s="183"/>
      <c r="V74" s="183"/>
      <c r="W74" s="183"/>
      <c r="X74" s="183"/>
      <c r="Y74" s="183"/>
      <c r="Z74" s="183"/>
      <c r="AA74" s="68"/>
    </row>
    <row r="75" spans="1:32" s="67" customFormat="1">
      <c r="A75" s="69" t="s">
        <v>132</v>
      </c>
      <c r="B75" s="71" t="s">
        <v>162</v>
      </c>
      <c r="C75" s="55"/>
      <c r="D75" s="55">
        <v>0</v>
      </c>
      <c r="E75" s="55">
        <v>0</v>
      </c>
      <c r="F75" s="55">
        <v>0</v>
      </c>
      <c r="G75" s="55">
        <v>0</v>
      </c>
      <c r="H75" s="55">
        <v>0</v>
      </c>
      <c r="I75" s="55">
        <v>0</v>
      </c>
      <c r="J75" s="55">
        <f>H75</f>
        <v>0</v>
      </c>
      <c r="K75" s="55">
        <v>0</v>
      </c>
      <c r="L75" s="55">
        <v>0</v>
      </c>
      <c r="M75" s="55">
        <v>0</v>
      </c>
      <c r="N75" s="55">
        <v>0</v>
      </c>
      <c r="O75" s="55">
        <v>0</v>
      </c>
      <c r="P75" s="55">
        <v>0</v>
      </c>
      <c r="Q75" s="55">
        <v>0</v>
      </c>
      <c r="R75" s="55">
        <v>0</v>
      </c>
      <c r="S75" s="183"/>
      <c r="T75" s="183"/>
      <c r="U75" s="183"/>
      <c r="V75" s="183"/>
      <c r="W75" s="183"/>
      <c r="X75" s="183"/>
      <c r="Y75" s="183"/>
      <c r="Z75" s="183"/>
      <c r="AA75" s="67">
        <v>0</v>
      </c>
      <c r="AB75" s="67">
        <v>0</v>
      </c>
      <c r="AC75" s="67">
        <v>0</v>
      </c>
      <c r="AD75" s="67">
        <v>0</v>
      </c>
    </row>
    <row r="76" spans="1:32" s="67" customFormat="1">
      <c r="A76" s="69"/>
      <c r="B76" s="71" t="s">
        <v>78</v>
      </c>
      <c r="C76" s="68"/>
      <c r="D76" s="68"/>
      <c r="E76" s="68"/>
      <c r="F76" s="137"/>
      <c r="G76" s="68"/>
      <c r="H76" s="72"/>
      <c r="I76" s="68"/>
      <c r="J76" s="77"/>
      <c r="K76" s="77"/>
      <c r="L76" s="68"/>
      <c r="M76" s="68"/>
      <c r="N76" s="135"/>
      <c r="O76" s="135"/>
      <c r="P76" s="136"/>
      <c r="Q76" s="68"/>
      <c r="R76" s="68"/>
      <c r="S76" s="183"/>
      <c r="T76" s="183"/>
      <c r="U76" s="183"/>
      <c r="V76" s="183"/>
      <c r="W76" s="183"/>
      <c r="X76" s="183"/>
      <c r="Y76" s="183"/>
      <c r="Z76" s="183"/>
      <c r="AA76" s="68"/>
    </row>
    <row r="77" spans="1:32" s="67" customFormat="1">
      <c r="A77" s="69" t="s">
        <v>163</v>
      </c>
      <c r="B77" s="71" t="s">
        <v>164</v>
      </c>
      <c r="C77" s="55"/>
      <c r="D77" s="55">
        <v>282</v>
      </c>
      <c r="E77" s="55">
        <v>5792153</v>
      </c>
      <c r="F77" s="55">
        <v>0</v>
      </c>
      <c r="G77" s="55">
        <v>0</v>
      </c>
      <c r="H77" s="55">
        <f>SUM(E77:G77)</f>
        <v>5792153</v>
      </c>
      <c r="I77" s="133">
        <f>H77/128921160*100</f>
        <v>4.4927869094569113</v>
      </c>
      <c r="J77" s="55">
        <f>H77</f>
        <v>5792153</v>
      </c>
      <c r="K77" s="55">
        <v>0</v>
      </c>
      <c r="L77" s="55">
        <v>0</v>
      </c>
      <c r="M77" s="133">
        <f>J77/128921160*100</f>
        <v>4.4927869094569113</v>
      </c>
      <c r="N77" s="55">
        <v>0</v>
      </c>
      <c r="O77" s="72">
        <f>N77+H77</f>
        <v>5792153</v>
      </c>
      <c r="P77" s="133">
        <f>O77/128921160*100</f>
        <v>4.4927869094569113</v>
      </c>
      <c r="Q77" s="55">
        <v>0</v>
      </c>
      <c r="R77" s="55">
        <v>0</v>
      </c>
      <c r="S77" s="183"/>
      <c r="T77" s="183"/>
      <c r="U77" s="183"/>
      <c r="V77" s="183"/>
      <c r="W77" s="183"/>
      <c r="X77" s="183"/>
      <c r="Y77" s="183"/>
      <c r="Z77" s="183"/>
      <c r="AA77">
        <v>5756603</v>
      </c>
      <c r="AB77" s="67">
        <v>0</v>
      </c>
      <c r="AC77" s="67">
        <v>0</v>
      </c>
      <c r="AD77" s="67">
        <v>0</v>
      </c>
    </row>
    <row r="78" spans="1:32" s="67" customFormat="1">
      <c r="A78" s="69"/>
      <c r="B78" s="71" t="s">
        <v>78</v>
      </c>
      <c r="C78" s="68"/>
      <c r="D78" s="68"/>
      <c r="E78" s="68"/>
      <c r="F78" s="137"/>
      <c r="G78" s="68"/>
      <c r="H78" s="72"/>
      <c r="I78" s="68"/>
      <c r="J78" s="77"/>
      <c r="K78" s="77"/>
      <c r="L78" s="68"/>
      <c r="M78" s="68"/>
      <c r="N78" s="135"/>
      <c r="O78" s="135"/>
      <c r="P78" s="136"/>
      <c r="Q78" s="68"/>
      <c r="R78" s="68"/>
      <c r="S78" s="183"/>
      <c r="T78" s="183"/>
      <c r="U78" s="183"/>
      <c r="V78" s="183"/>
      <c r="W78" s="183"/>
      <c r="X78" s="183"/>
      <c r="Y78" s="183"/>
      <c r="Z78" s="183"/>
      <c r="AA78" s="68"/>
    </row>
    <row r="79" spans="1:32" s="67" customFormat="1">
      <c r="A79" s="69" t="s">
        <v>165</v>
      </c>
      <c r="B79" s="71" t="s">
        <v>84</v>
      </c>
      <c r="C79" s="55"/>
      <c r="D79" s="55">
        <v>1006</v>
      </c>
      <c r="E79" s="55">
        <v>2311288</v>
      </c>
      <c r="F79" s="137">
        <v>0</v>
      </c>
      <c r="G79" s="68">
        <v>0</v>
      </c>
      <c r="H79" s="55">
        <f>SUM(E79:G79)</f>
        <v>2311288</v>
      </c>
      <c r="I79" s="133">
        <f>H79/128921160*100</f>
        <v>1.7927918116777728</v>
      </c>
      <c r="J79" s="55">
        <f>H79</f>
        <v>2311288</v>
      </c>
      <c r="K79" s="77">
        <v>0</v>
      </c>
      <c r="L79" s="72">
        <v>0</v>
      </c>
      <c r="M79" s="133">
        <f>J79/128921160*100</f>
        <v>1.7927918116777728</v>
      </c>
      <c r="N79" s="135">
        <v>0</v>
      </c>
      <c r="O79" s="72">
        <f>N79+H79</f>
        <v>2311288</v>
      </c>
      <c r="P79" s="133">
        <f>O79/128921160*100</f>
        <v>1.7927918116777728</v>
      </c>
      <c r="Q79" s="55">
        <v>0</v>
      </c>
      <c r="R79" s="55">
        <v>0</v>
      </c>
      <c r="S79" s="183"/>
      <c r="T79" s="183"/>
      <c r="U79" s="183"/>
      <c r="V79" s="183"/>
      <c r="W79" s="183"/>
      <c r="X79" s="183"/>
      <c r="Y79" s="183"/>
      <c r="Z79" s="183"/>
      <c r="AA79">
        <v>2311288</v>
      </c>
      <c r="AB79" s="67">
        <v>0</v>
      </c>
      <c r="AC79" s="67">
        <v>0</v>
      </c>
      <c r="AD79" s="67">
        <v>0</v>
      </c>
    </row>
    <row r="80" spans="1:32" s="67" customFormat="1">
      <c r="A80" s="69"/>
      <c r="B80" s="71" t="s">
        <v>78</v>
      </c>
      <c r="C80" s="68"/>
      <c r="D80" s="68"/>
      <c r="E80" s="68"/>
      <c r="F80" s="68"/>
      <c r="G80" s="68"/>
      <c r="H80" s="68"/>
      <c r="I80" s="68"/>
      <c r="J80" s="77"/>
      <c r="K80" s="77"/>
      <c r="L80" s="68"/>
      <c r="M80" s="68"/>
      <c r="N80" s="135"/>
      <c r="O80" s="135"/>
      <c r="P80" s="136"/>
      <c r="Q80" s="68"/>
      <c r="R80" s="68"/>
      <c r="S80" s="183"/>
      <c r="T80" s="183"/>
      <c r="U80" s="183"/>
      <c r="V80" s="183"/>
      <c r="W80" s="183"/>
      <c r="X80" s="183"/>
      <c r="Y80" s="183"/>
      <c r="Z80" s="183"/>
      <c r="AA80" s="68"/>
    </row>
    <row r="81" spans="1:30" s="67" customFormat="1">
      <c r="A81" s="69"/>
      <c r="B81" s="75" t="s">
        <v>166</v>
      </c>
      <c r="C81" s="68"/>
      <c r="D81" s="76">
        <f>SUM(D55:D80)</f>
        <v>52257</v>
      </c>
      <c r="E81" s="76">
        <f t="shared" ref="E81:R81" si="17">SUM(E55:E80)</f>
        <v>67745445</v>
      </c>
      <c r="F81" s="76">
        <f t="shared" si="17"/>
        <v>0</v>
      </c>
      <c r="G81" s="76">
        <f t="shared" si="17"/>
        <v>0</v>
      </c>
      <c r="H81" s="76">
        <f t="shared" si="17"/>
        <v>67745445</v>
      </c>
      <c r="I81" s="82">
        <f t="shared" si="17"/>
        <v>52.547964197653819</v>
      </c>
      <c r="J81" s="76">
        <f t="shared" si="17"/>
        <v>67745445</v>
      </c>
      <c r="K81" s="76">
        <f t="shared" si="17"/>
        <v>0</v>
      </c>
      <c r="L81" s="76">
        <f t="shared" si="17"/>
        <v>0</v>
      </c>
      <c r="M81" s="82">
        <f t="shared" si="17"/>
        <v>52.547964197653819</v>
      </c>
      <c r="N81" s="76">
        <f t="shared" si="17"/>
        <v>0</v>
      </c>
      <c r="O81" s="76">
        <f t="shared" si="17"/>
        <v>67745445</v>
      </c>
      <c r="P81" s="82">
        <f t="shared" si="17"/>
        <v>52.547964197653819</v>
      </c>
      <c r="Q81" s="76">
        <f t="shared" si="17"/>
        <v>0</v>
      </c>
      <c r="R81" s="76">
        <f t="shared" si="17"/>
        <v>0</v>
      </c>
      <c r="S81" s="183"/>
      <c r="T81" s="183"/>
      <c r="U81" s="183"/>
      <c r="V81" s="183"/>
      <c r="W81" s="183"/>
      <c r="X81" s="183"/>
      <c r="Y81" s="183"/>
      <c r="Z81" s="183"/>
      <c r="AA81" s="76">
        <f t="shared" ref="AA81:AD81" si="18">SUM(AA55:AA80)</f>
        <v>66044568</v>
      </c>
      <c r="AB81" s="76">
        <f t="shared" si="18"/>
        <v>0</v>
      </c>
      <c r="AC81" s="76">
        <f t="shared" si="18"/>
        <v>0</v>
      </c>
      <c r="AD81" s="76">
        <f t="shared" si="18"/>
        <v>0</v>
      </c>
    </row>
    <row r="82" spans="1:30" s="67" customFormat="1" ht="31.5">
      <c r="A82" s="69"/>
      <c r="B82" s="85" t="s">
        <v>167</v>
      </c>
      <c r="C82" s="68"/>
      <c r="D82" s="76">
        <f>D81+D29+D45+D53</f>
        <v>52321</v>
      </c>
      <c r="E82" s="76">
        <f t="shared" ref="E82:J82" si="19">E81+E29+E45+E53</f>
        <v>71868390</v>
      </c>
      <c r="F82" s="76">
        <f t="shared" si="19"/>
        <v>0</v>
      </c>
      <c r="G82" s="76">
        <f t="shared" si="19"/>
        <v>0</v>
      </c>
      <c r="H82" s="76">
        <f t="shared" si="19"/>
        <v>71868390</v>
      </c>
      <c r="I82" s="82">
        <f t="shared" si="19"/>
        <v>55.74600011355777</v>
      </c>
      <c r="J82" s="76">
        <f t="shared" si="19"/>
        <v>71868390</v>
      </c>
      <c r="K82" s="76">
        <f t="shared" ref="K82:R82" si="20">K81+K29+K45+K53</f>
        <v>0</v>
      </c>
      <c r="L82" s="76">
        <f t="shared" si="20"/>
        <v>0</v>
      </c>
      <c r="M82" s="82">
        <f t="shared" si="20"/>
        <v>55.74600011355777</v>
      </c>
      <c r="N82" s="76">
        <f t="shared" si="20"/>
        <v>0</v>
      </c>
      <c r="O82" s="76">
        <f t="shared" si="20"/>
        <v>71868390</v>
      </c>
      <c r="P82" s="82">
        <f t="shared" si="20"/>
        <v>55.74600011355777</v>
      </c>
      <c r="Q82" s="76">
        <f t="shared" si="20"/>
        <v>0</v>
      </c>
      <c r="R82" s="76">
        <f t="shared" si="20"/>
        <v>0</v>
      </c>
      <c r="S82" s="183"/>
      <c r="T82" s="183"/>
      <c r="U82" s="183"/>
      <c r="V82" s="183"/>
      <c r="W82" s="183"/>
      <c r="X82" s="183"/>
      <c r="Y82" s="183"/>
      <c r="Z82" s="183"/>
      <c r="AA82" s="76">
        <f>AA81+AA29+AA45+AA53</f>
        <v>70161523</v>
      </c>
      <c r="AB82" s="76">
        <f>AB81+AB29+AB45</f>
        <v>0</v>
      </c>
      <c r="AC82" s="76">
        <f>AC81+AC29+AC45</f>
        <v>0</v>
      </c>
      <c r="AD82" s="76">
        <f>AD81+AD29+AD45</f>
        <v>0</v>
      </c>
    </row>
    <row r="83" spans="1:30" s="67" customFormat="1">
      <c r="A83" s="68"/>
      <c r="B83" s="68"/>
      <c r="C83" s="68"/>
      <c r="D83" s="68"/>
      <c r="E83" s="68"/>
      <c r="F83" s="68"/>
      <c r="G83" s="68"/>
      <c r="H83" s="68"/>
      <c r="I83" s="68"/>
      <c r="J83" s="68"/>
      <c r="K83" s="68"/>
      <c r="L83" s="68"/>
      <c r="M83" s="68"/>
      <c r="N83" s="68"/>
      <c r="O83" s="68"/>
      <c r="P83" s="68"/>
      <c r="Q83" s="68"/>
      <c r="R83" s="68"/>
      <c r="S83" s="183"/>
      <c r="T83" s="183"/>
      <c r="U83" s="183"/>
      <c r="V83" s="183"/>
      <c r="W83" s="183"/>
      <c r="X83" s="183"/>
      <c r="Y83" s="183"/>
      <c r="Z83" s="183"/>
      <c r="AA83" s="68"/>
    </row>
    <row r="84" spans="1:30" s="67" customFormat="1">
      <c r="B84" s="66" t="s">
        <v>168</v>
      </c>
      <c r="S84" s="183"/>
      <c r="T84" s="183"/>
      <c r="U84" s="183"/>
      <c r="V84" s="183"/>
      <c r="W84" s="183"/>
      <c r="X84" s="183"/>
      <c r="Y84" s="183"/>
      <c r="Z84" s="183"/>
    </row>
    <row r="85" spans="1:30" s="67" customFormat="1">
      <c r="S85" s="183"/>
      <c r="T85" s="183"/>
      <c r="U85" s="183"/>
      <c r="V85" s="183"/>
      <c r="W85" s="183"/>
      <c r="X85" s="183"/>
      <c r="Y85" s="183"/>
      <c r="Z85" s="183"/>
    </row>
    <row r="86" spans="1:30" s="67" customFormat="1">
      <c r="B86" s="84"/>
      <c r="C86" s="84"/>
      <c r="D86" s="84"/>
      <c r="E86" s="84"/>
      <c r="H86" s="72"/>
      <c r="I86" s="136"/>
      <c r="L86" s="72"/>
      <c r="M86" s="136"/>
      <c r="P86" s="136"/>
      <c r="R86" s="72"/>
      <c r="S86" s="183"/>
      <c r="T86" s="183"/>
      <c r="U86" s="183"/>
      <c r="V86" s="183"/>
      <c r="W86" s="183"/>
      <c r="X86" s="183"/>
      <c r="Y86" s="183"/>
      <c r="Z86" s="183"/>
    </row>
    <row r="87" spans="1:30" s="67" customFormat="1">
      <c r="B87" s="84"/>
      <c r="C87" s="84"/>
      <c r="E87" s="84"/>
      <c r="H87" s="72"/>
      <c r="I87" s="136"/>
      <c r="L87" s="72"/>
      <c r="M87" s="136"/>
      <c r="P87" s="136"/>
      <c r="R87" s="72"/>
      <c r="S87" s="183"/>
      <c r="T87" s="183"/>
      <c r="U87" s="183"/>
      <c r="V87" s="183"/>
      <c r="W87" s="183"/>
      <c r="X87" s="183"/>
      <c r="Y87" s="183"/>
      <c r="Z87" s="183"/>
    </row>
    <row r="88" spans="1:30" s="67" customFormat="1">
      <c r="B88" s="84"/>
      <c r="C88" s="84"/>
      <c r="E88" s="84"/>
      <c r="H88" s="72"/>
      <c r="I88" s="136"/>
      <c r="L88" s="72"/>
      <c r="M88" s="136"/>
      <c r="P88" s="136"/>
      <c r="R88" s="72"/>
      <c r="S88" s="183"/>
      <c r="T88" s="183"/>
      <c r="U88" s="183"/>
      <c r="V88" s="183"/>
      <c r="W88" s="183"/>
      <c r="X88" s="183"/>
      <c r="Y88" s="183"/>
      <c r="Z88" s="183"/>
    </row>
    <row r="89" spans="1:30" s="67" customFormat="1">
      <c r="B89" s="84"/>
      <c r="C89" s="84"/>
      <c r="E89" s="84"/>
      <c r="H89" s="72"/>
      <c r="I89" s="136"/>
      <c r="L89" s="72"/>
      <c r="M89" s="136"/>
      <c r="P89" s="136"/>
      <c r="R89" s="72"/>
      <c r="S89" s="183"/>
      <c r="T89" s="183"/>
      <c r="U89" s="183"/>
      <c r="V89" s="183"/>
      <c r="W89" s="183"/>
      <c r="X89" s="183"/>
      <c r="Y89" s="183"/>
      <c r="Z89" s="183"/>
    </row>
    <row r="90" spans="1:30" s="67" customFormat="1">
      <c r="B90" s="84"/>
      <c r="C90" s="84"/>
      <c r="E90" s="84"/>
      <c r="H90" s="72"/>
      <c r="I90" s="136"/>
      <c r="L90" s="72"/>
      <c r="M90" s="136"/>
      <c r="P90" s="136"/>
      <c r="R90" s="72"/>
      <c r="S90" s="183"/>
      <c r="T90" s="183"/>
      <c r="U90" s="183"/>
      <c r="V90" s="183"/>
      <c r="W90" s="183"/>
      <c r="X90" s="183"/>
      <c r="Y90" s="183"/>
      <c r="Z90" s="183"/>
    </row>
    <row r="91" spans="1:30" s="67" customFormat="1">
      <c r="B91" s="84"/>
      <c r="C91" s="84"/>
      <c r="E91" s="84"/>
      <c r="H91" s="72"/>
      <c r="I91" s="136"/>
      <c r="L91" s="72"/>
      <c r="M91" s="136"/>
      <c r="P91" s="136"/>
      <c r="R91" s="72"/>
      <c r="S91" s="183"/>
      <c r="T91" s="183"/>
      <c r="U91" s="183"/>
      <c r="V91" s="183"/>
      <c r="W91" s="183"/>
      <c r="X91" s="183"/>
      <c r="Y91" s="183"/>
      <c r="Z91" s="183"/>
    </row>
    <row r="92" spans="1:30" s="67" customFormat="1">
      <c r="S92" s="183"/>
      <c r="T92" s="183"/>
      <c r="U92" s="183"/>
      <c r="V92" s="183"/>
      <c r="W92" s="183"/>
      <c r="X92" s="183"/>
      <c r="Y92" s="183"/>
      <c r="Z92" s="183"/>
    </row>
    <row r="93" spans="1:30" s="67" customFormat="1">
      <c r="B93" s="66" t="s">
        <v>169</v>
      </c>
      <c r="S93" s="183"/>
      <c r="T93" s="183"/>
      <c r="U93" s="183"/>
      <c r="V93" s="183"/>
      <c r="W93" s="183"/>
      <c r="X93" s="183"/>
      <c r="Y93" s="183"/>
      <c r="Z93" s="183"/>
    </row>
    <row r="94" spans="1:30" s="67" customFormat="1">
      <c r="S94" s="183"/>
      <c r="T94" s="183"/>
      <c r="U94" s="183"/>
      <c r="V94" s="183"/>
      <c r="W94" s="183"/>
      <c r="X94" s="183"/>
      <c r="Y94" s="183"/>
      <c r="Z94" s="183"/>
    </row>
    <row r="95" spans="1:30" s="67" customFormat="1">
      <c r="B95" s="84"/>
      <c r="H95" s="72"/>
      <c r="I95" s="136"/>
      <c r="L95" s="72"/>
      <c r="M95" s="136"/>
      <c r="P95" s="136"/>
      <c r="R95" s="72"/>
      <c r="S95" s="183"/>
      <c r="T95" s="183"/>
      <c r="U95" s="183"/>
      <c r="V95" s="183"/>
      <c r="W95" s="183"/>
      <c r="X95" s="183"/>
      <c r="Y95" s="183"/>
      <c r="Z95" s="183"/>
    </row>
    <row r="96" spans="1:30" s="67" customFormat="1">
      <c r="S96" s="183"/>
      <c r="T96" s="183"/>
      <c r="U96" s="183"/>
      <c r="V96" s="183"/>
      <c r="W96" s="183"/>
      <c r="X96" s="183"/>
      <c r="Y96" s="183"/>
      <c r="Z96" s="183"/>
    </row>
    <row r="97" spans="1:27" s="67" customFormat="1">
      <c r="S97" s="183"/>
      <c r="T97" s="183"/>
      <c r="U97" s="183"/>
      <c r="V97" s="183"/>
      <c r="W97" s="183"/>
      <c r="X97" s="183"/>
      <c r="Y97" s="183"/>
      <c r="Z97" s="183"/>
    </row>
    <row r="98" spans="1:27" s="67" customFormat="1">
      <c r="S98" s="183"/>
      <c r="T98" s="183"/>
      <c r="U98" s="183"/>
      <c r="V98" s="183"/>
      <c r="W98" s="183"/>
      <c r="X98" s="183"/>
      <c r="Y98" s="183"/>
      <c r="Z98" s="183"/>
    </row>
    <row r="99" spans="1:27" s="67" customFormat="1">
      <c r="S99" s="183"/>
      <c r="T99" s="183"/>
      <c r="U99" s="183"/>
      <c r="V99" s="183"/>
      <c r="W99" s="183"/>
      <c r="X99" s="183"/>
      <c r="Y99" s="183"/>
      <c r="Z99" s="183"/>
    </row>
    <row r="100" spans="1:27" s="67" customFormat="1">
      <c r="S100" s="183"/>
      <c r="T100" s="183"/>
      <c r="U100" s="183"/>
      <c r="V100" s="183"/>
      <c r="W100" s="183"/>
      <c r="X100" s="183"/>
      <c r="Y100" s="183"/>
      <c r="Z100" s="183"/>
    </row>
    <row r="101" spans="1:27">
      <c r="A101" s="86" t="s">
        <v>170</v>
      </c>
    </row>
    <row r="102" spans="1:27">
      <c r="A102" s="178" t="s">
        <v>171</v>
      </c>
      <c r="B102" s="178"/>
      <c r="C102" s="178"/>
      <c r="D102" s="178"/>
      <c r="E102" s="178"/>
      <c r="F102" s="178"/>
      <c r="G102" s="178"/>
      <c r="H102" s="178"/>
      <c r="I102" s="178"/>
      <c r="J102" s="178"/>
      <c r="K102" s="178"/>
      <c r="L102" s="178"/>
      <c r="M102" s="178"/>
      <c r="AA102"/>
    </row>
    <row r="103" spans="1:27">
      <c r="A103" s="178" t="s">
        <v>172</v>
      </c>
      <c r="B103" s="178"/>
      <c r="C103" s="178"/>
      <c r="D103" s="178"/>
      <c r="E103" s="178"/>
      <c r="F103" s="178"/>
      <c r="G103" s="178"/>
      <c r="H103" s="178"/>
      <c r="I103" s="178"/>
      <c r="J103" s="178"/>
      <c r="K103" s="178"/>
      <c r="L103" s="178"/>
      <c r="M103" s="178"/>
    </row>
    <row r="104" spans="1:27">
      <c r="A104" s="178" t="s">
        <v>173</v>
      </c>
      <c r="B104" s="178"/>
      <c r="C104" s="178"/>
      <c r="D104" s="178"/>
      <c r="E104" s="178"/>
      <c r="F104" s="178"/>
      <c r="G104" s="178"/>
      <c r="H104" s="178"/>
      <c r="I104" s="178"/>
      <c r="J104" s="178"/>
      <c r="K104" s="178"/>
      <c r="L104" s="178"/>
      <c r="M104" s="178"/>
      <c r="AA104" s="87"/>
    </row>
    <row r="105" spans="1:27" ht="33.75" customHeight="1">
      <c r="A105" s="181" t="s">
        <v>174</v>
      </c>
      <c r="B105" s="181"/>
      <c r="C105" s="181"/>
      <c r="D105" s="181"/>
      <c r="E105" s="181"/>
      <c r="F105" s="181"/>
      <c r="G105" s="181"/>
      <c r="H105" s="181"/>
      <c r="I105" s="181"/>
      <c r="J105" s="181"/>
      <c r="K105" s="181"/>
      <c r="L105" s="181"/>
      <c r="M105" s="181"/>
    </row>
    <row r="106" spans="1:27" ht="51.75" customHeight="1">
      <c r="A106" s="181" t="s">
        <v>175</v>
      </c>
      <c r="B106" s="181"/>
      <c r="C106" s="181"/>
      <c r="D106" s="181"/>
      <c r="E106" s="181"/>
      <c r="F106" s="181"/>
      <c r="G106" s="181"/>
      <c r="H106" s="181"/>
      <c r="I106" s="181"/>
      <c r="J106" s="181"/>
      <c r="K106" s="181"/>
      <c r="L106" s="181"/>
      <c r="M106" s="181"/>
    </row>
  </sheetData>
  <mergeCells count="39">
    <mergeCell ref="Y3:Y4"/>
    <mergeCell ref="Z3:Z4"/>
    <mergeCell ref="AA2:AA4"/>
    <mergeCell ref="S5:Z100"/>
    <mergeCell ref="A103:M103"/>
    <mergeCell ref="Y2:Z2"/>
    <mergeCell ref="Q2:R2"/>
    <mergeCell ref="S2:T2"/>
    <mergeCell ref="U2:V2"/>
    <mergeCell ref="W2:X2"/>
    <mergeCell ref="A104:M104"/>
    <mergeCell ref="A105:M105"/>
    <mergeCell ref="A106:M106"/>
    <mergeCell ref="A2:A4"/>
    <mergeCell ref="B2:B4"/>
    <mergeCell ref="C2:C4"/>
    <mergeCell ref="D2:D4"/>
    <mergeCell ref="E2:E4"/>
    <mergeCell ref="F2:F4"/>
    <mergeCell ref="G2:G4"/>
    <mergeCell ref="H2:H4"/>
    <mergeCell ref="I2:I4"/>
    <mergeCell ref="M3:M4"/>
    <mergeCell ref="AB2:AD2"/>
    <mergeCell ref="J3:L3"/>
    <mergeCell ref="AB3:AD3"/>
    <mergeCell ref="A102:M102"/>
    <mergeCell ref="N2:N4"/>
    <mergeCell ref="O2:O4"/>
    <mergeCell ref="P2:P4"/>
    <mergeCell ref="Q3:Q4"/>
    <mergeCell ref="R3:R4"/>
    <mergeCell ref="S3:S4"/>
    <mergeCell ref="T3:T4"/>
    <mergeCell ref="U3:U4"/>
    <mergeCell ref="V3:V4"/>
    <mergeCell ref="W3:W4"/>
    <mergeCell ref="X3:X4"/>
    <mergeCell ref="J2:M2"/>
  </mergeCells>
  <pageMargins left="0.69930555555555596" right="0.69930555555555596"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6"/>
  <sheetViews>
    <sheetView workbookViewId="0"/>
  </sheetViews>
  <sheetFormatPr defaultColWidth="9" defaultRowHeight="15"/>
  <cols>
    <col min="2" max="2" width="31.85546875" customWidth="1"/>
    <col min="9" max="9" width="18.7109375" customWidth="1"/>
    <col min="14" max="15" width="17.140625" customWidth="1"/>
    <col min="16" max="16" width="18.85546875" customWidth="1"/>
    <col min="18" max="18" width="16.140625" customWidth="1"/>
    <col min="20" max="26" width="15.5703125" customWidth="1"/>
    <col min="27" max="27" width="12.5703125" customWidth="1"/>
  </cols>
  <sheetData>
    <row r="1" spans="1:27">
      <c r="A1" s="54" t="s">
        <v>176</v>
      </c>
    </row>
    <row r="2" spans="1:27" ht="46.5" customHeight="1">
      <c r="A2" s="174"/>
      <c r="B2" s="155" t="s">
        <v>52</v>
      </c>
      <c r="C2" s="155" t="s">
        <v>101</v>
      </c>
      <c r="D2" s="155" t="s">
        <v>17</v>
      </c>
      <c r="E2" s="155" t="s">
        <v>18</v>
      </c>
      <c r="F2" s="155" t="s">
        <v>19</v>
      </c>
      <c r="G2" s="155" t="s">
        <v>20</v>
      </c>
      <c r="H2" s="155" t="s">
        <v>21</v>
      </c>
      <c r="I2" s="155" t="s">
        <v>177</v>
      </c>
      <c r="J2" s="155" t="s">
        <v>23</v>
      </c>
      <c r="K2" s="155"/>
      <c r="L2" s="155"/>
      <c r="M2" s="155"/>
      <c r="N2" s="155" t="s">
        <v>178</v>
      </c>
      <c r="O2" s="153" t="s">
        <v>25</v>
      </c>
      <c r="P2" s="155" t="s">
        <v>179</v>
      </c>
      <c r="Q2" s="155" t="s">
        <v>180</v>
      </c>
      <c r="R2" s="155"/>
      <c r="S2" s="155" t="s">
        <v>181</v>
      </c>
      <c r="T2" s="155"/>
      <c r="U2" s="184" t="s">
        <v>182</v>
      </c>
      <c r="V2" s="185"/>
      <c r="W2" s="170" t="s">
        <v>108</v>
      </c>
      <c r="X2" s="171"/>
      <c r="Y2" s="170" t="s">
        <v>183</v>
      </c>
      <c r="Z2" s="171"/>
      <c r="AA2" s="155" t="s">
        <v>184</v>
      </c>
    </row>
    <row r="3" spans="1:27">
      <c r="A3" s="174"/>
      <c r="B3" s="155"/>
      <c r="C3" s="155"/>
      <c r="D3" s="155"/>
      <c r="E3" s="155"/>
      <c r="F3" s="155"/>
      <c r="G3" s="155"/>
      <c r="H3" s="155"/>
      <c r="I3" s="155"/>
      <c r="J3" s="155" t="s">
        <v>33</v>
      </c>
      <c r="K3" s="155"/>
      <c r="L3" s="155"/>
      <c r="M3" s="155" t="s">
        <v>71</v>
      </c>
      <c r="N3" s="155"/>
      <c r="O3" s="160"/>
      <c r="P3" s="155"/>
      <c r="Q3" s="155" t="s">
        <v>35</v>
      </c>
      <c r="R3" s="155" t="s">
        <v>36</v>
      </c>
      <c r="S3" s="155" t="s">
        <v>35</v>
      </c>
      <c r="T3" s="155" t="s">
        <v>185</v>
      </c>
      <c r="U3" s="180" t="s">
        <v>35</v>
      </c>
      <c r="V3" s="180" t="s">
        <v>111</v>
      </c>
      <c r="W3" s="153" t="s">
        <v>35</v>
      </c>
      <c r="X3" s="153" t="s">
        <v>36</v>
      </c>
      <c r="Y3" s="153" t="s">
        <v>35</v>
      </c>
      <c r="Z3" s="153" t="s">
        <v>36</v>
      </c>
      <c r="AA3" s="155"/>
    </row>
    <row r="4" spans="1:27" ht="91.5" customHeight="1">
      <c r="A4" s="174"/>
      <c r="B4" s="155"/>
      <c r="C4" s="155"/>
      <c r="D4" s="155"/>
      <c r="E4" s="155"/>
      <c r="F4" s="155"/>
      <c r="G4" s="155"/>
      <c r="H4" s="155"/>
      <c r="I4" s="155"/>
      <c r="J4" s="63" t="s">
        <v>72</v>
      </c>
      <c r="K4" s="63" t="s">
        <v>73</v>
      </c>
      <c r="L4" s="63" t="s">
        <v>39</v>
      </c>
      <c r="M4" s="155"/>
      <c r="N4" s="155"/>
      <c r="O4" s="154"/>
      <c r="P4" s="155"/>
      <c r="Q4" s="155"/>
      <c r="R4" s="155"/>
      <c r="S4" s="155"/>
      <c r="T4" s="155"/>
      <c r="U4" s="180"/>
      <c r="V4" s="180"/>
      <c r="W4" s="154"/>
      <c r="X4" s="154"/>
      <c r="Y4" s="154"/>
      <c r="Z4" s="154"/>
      <c r="AA4" s="155"/>
    </row>
    <row r="5" spans="1:27">
      <c r="A5" s="111" t="s">
        <v>74</v>
      </c>
      <c r="B5" s="64" t="s">
        <v>186</v>
      </c>
      <c r="C5" s="60">
        <v>0</v>
      </c>
      <c r="D5" s="60">
        <v>0</v>
      </c>
      <c r="E5" s="60">
        <v>0</v>
      </c>
      <c r="F5" s="60">
        <v>0</v>
      </c>
      <c r="G5" s="60">
        <v>0</v>
      </c>
      <c r="H5" s="60">
        <v>0</v>
      </c>
      <c r="I5" s="60">
        <v>0</v>
      </c>
      <c r="J5" s="60">
        <v>0</v>
      </c>
      <c r="K5" s="60">
        <v>0</v>
      </c>
      <c r="L5" s="60">
        <v>0</v>
      </c>
      <c r="M5" s="60">
        <v>0</v>
      </c>
      <c r="N5" s="60">
        <v>0</v>
      </c>
      <c r="O5" s="60"/>
      <c r="P5" s="60">
        <v>0</v>
      </c>
      <c r="Q5" s="60">
        <v>0</v>
      </c>
      <c r="R5" s="60">
        <v>0</v>
      </c>
      <c r="S5" s="186" t="s">
        <v>187</v>
      </c>
      <c r="T5" s="187"/>
      <c r="U5" s="187"/>
      <c r="V5" s="187"/>
      <c r="W5" s="187"/>
      <c r="X5" s="187"/>
      <c r="Y5" s="187"/>
      <c r="Z5" s="188"/>
      <c r="AA5" s="60">
        <v>0</v>
      </c>
    </row>
    <row r="6" spans="1:27">
      <c r="A6" s="60" t="s">
        <v>188</v>
      </c>
      <c r="B6" s="60" t="s">
        <v>189</v>
      </c>
      <c r="C6" s="60"/>
      <c r="D6" s="60"/>
      <c r="E6" s="60"/>
      <c r="F6" s="60"/>
      <c r="G6" s="60"/>
      <c r="H6" s="60"/>
      <c r="I6" s="60"/>
      <c r="J6" s="60"/>
      <c r="K6" s="60"/>
      <c r="L6" s="60"/>
      <c r="M6" s="60"/>
      <c r="N6" s="60"/>
      <c r="O6" s="60"/>
      <c r="P6" s="60"/>
      <c r="Q6" s="60"/>
      <c r="R6" s="60"/>
      <c r="S6" s="189"/>
      <c r="T6" s="190"/>
      <c r="U6" s="190"/>
      <c r="V6" s="190"/>
      <c r="W6" s="190"/>
      <c r="X6" s="190"/>
      <c r="Y6" s="190"/>
      <c r="Z6" s="191"/>
      <c r="AA6" s="60"/>
    </row>
    <row r="7" spans="1:27">
      <c r="A7" s="60"/>
      <c r="B7" s="60" t="s">
        <v>190</v>
      </c>
      <c r="C7" s="60"/>
      <c r="D7" s="60"/>
      <c r="E7" s="60"/>
      <c r="F7" s="60"/>
      <c r="G7" s="60"/>
      <c r="H7" s="60"/>
      <c r="I7" s="60"/>
      <c r="J7" s="60"/>
      <c r="K7" s="60"/>
      <c r="L7" s="60"/>
      <c r="M7" s="60"/>
      <c r="N7" s="60"/>
      <c r="O7" s="60"/>
      <c r="P7" s="60"/>
      <c r="Q7" s="60"/>
      <c r="R7" s="60"/>
      <c r="S7" s="189"/>
      <c r="T7" s="190"/>
      <c r="U7" s="190"/>
      <c r="V7" s="190"/>
      <c r="W7" s="190"/>
      <c r="X7" s="190"/>
      <c r="Y7" s="190"/>
      <c r="Z7" s="191"/>
      <c r="AA7" s="60"/>
    </row>
    <row r="8" spans="1:27" ht="60">
      <c r="A8" s="111" t="s">
        <v>86</v>
      </c>
      <c r="B8" s="64" t="s">
        <v>191</v>
      </c>
      <c r="C8" s="60">
        <v>0</v>
      </c>
      <c r="D8" s="60">
        <v>0</v>
      </c>
      <c r="E8" s="60">
        <v>0</v>
      </c>
      <c r="F8" s="60">
        <v>0</v>
      </c>
      <c r="G8" s="60">
        <v>0</v>
      </c>
      <c r="H8" s="60">
        <v>0</v>
      </c>
      <c r="I8" s="60">
        <v>0</v>
      </c>
      <c r="J8" s="60">
        <v>0</v>
      </c>
      <c r="K8" s="60">
        <v>0</v>
      </c>
      <c r="L8" s="60">
        <v>0</v>
      </c>
      <c r="M8" s="60">
        <v>0</v>
      </c>
      <c r="N8" s="60">
        <v>0</v>
      </c>
      <c r="O8" s="60"/>
      <c r="P8" s="60">
        <v>0</v>
      </c>
      <c r="Q8" s="60">
        <v>0</v>
      </c>
      <c r="R8" s="60">
        <v>0</v>
      </c>
      <c r="S8" s="189"/>
      <c r="T8" s="190"/>
      <c r="U8" s="190"/>
      <c r="V8" s="190"/>
      <c r="W8" s="190"/>
      <c r="X8" s="190"/>
      <c r="Y8" s="190"/>
      <c r="Z8" s="191"/>
      <c r="AA8" s="60">
        <v>0</v>
      </c>
    </row>
    <row r="9" spans="1:27">
      <c r="A9" s="60"/>
      <c r="B9" s="60" t="s">
        <v>78</v>
      </c>
      <c r="C9" s="60"/>
      <c r="D9" s="60"/>
      <c r="E9" s="60"/>
      <c r="F9" s="60"/>
      <c r="G9" s="60"/>
      <c r="H9" s="60"/>
      <c r="I9" s="60"/>
      <c r="J9" s="60"/>
      <c r="K9" s="60"/>
      <c r="L9" s="60"/>
      <c r="M9" s="60"/>
      <c r="N9" s="60"/>
      <c r="O9" s="60"/>
      <c r="P9" s="60"/>
      <c r="Q9" s="60"/>
      <c r="R9" s="60"/>
      <c r="S9" s="189"/>
      <c r="T9" s="190"/>
      <c r="U9" s="190"/>
      <c r="V9" s="190"/>
      <c r="W9" s="190"/>
      <c r="X9" s="190"/>
      <c r="Y9" s="190"/>
      <c r="Z9" s="191"/>
      <c r="AA9" s="60"/>
    </row>
    <row r="10" spans="1:27">
      <c r="A10" s="60"/>
      <c r="B10" s="60" t="s">
        <v>192</v>
      </c>
      <c r="C10" s="60"/>
      <c r="D10" s="60"/>
      <c r="E10" s="60"/>
      <c r="F10" s="60"/>
      <c r="G10" s="60"/>
      <c r="H10" s="60"/>
      <c r="I10" s="60"/>
      <c r="J10" s="60"/>
      <c r="K10" s="60"/>
      <c r="L10" s="60"/>
      <c r="M10" s="60"/>
      <c r="N10" s="60"/>
      <c r="O10" s="60"/>
      <c r="P10" s="60"/>
      <c r="Q10" s="60"/>
      <c r="R10" s="60"/>
      <c r="S10" s="189"/>
      <c r="T10" s="190"/>
      <c r="U10" s="190"/>
      <c r="V10" s="190"/>
      <c r="W10" s="190"/>
      <c r="X10" s="190"/>
      <c r="Y10" s="190"/>
      <c r="Z10" s="191"/>
      <c r="AA10" s="60"/>
    </row>
    <row r="11" spans="1:27" ht="30">
      <c r="A11" s="60"/>
      <c r="B11" s="64" t="s">
        <v>193</v>
      </c>
      <c r="C11" s="60">
        <f>C5+C8</f>
        <v>0</v>
      </c>
      <c r="D11" s="60">
        <f t="shared" ref="D11:R11" si="0">D5+D8</f>
        <v>0</v>
      </c>
      <c r="E11" s="60">
        <f t="shared" si="0"/>
        <v>0</v>
      </c>
      <c r="F11" s="60">
        <f t="shared" si="0"/>
        <v>0</v>
      </c>
      <c r="G11" s="60">
        <f t="shared" si="0"/>
        <v>0</v>
      </c>
      <c r="H11" s="60">
        <f t="shared" si="0"/>
        <v>0</v>
      </c>
      <c r="I11" s="60">
        <f t="shared" si="0"/>
        <v>0</v>
      </c>
      <c r="J11" s="60">
        <f t="shared" si="0"/>
        <v>0</v>
      </c>
      <c r="K11" s="60">
        <f t="shared" si="0"/>
        <v>0</v>
      </c>
      <c r="L11" s="60">
        <f t="shared" si="0"/>
        <v>0</v>
      </c>
      <c r="M11" s="60">
        <f t="shared" si="0"/>
        <v>0</v>
      </c>
      <c r="N11" s="60">
        <f t="shared" si="0"/>
        <v>0</v>
      </c>
      <c r="O11" s="60"/>
      <c r="P11" s="60">
        <f t="shared" si="0"/>
        <v>0</v>
      </c>
      <c r="Q11" s="60">
        <f t="shared" si="0"/>
        <v>0</v>
      </c>
      <c r="R11" s="60">
        <f t="shared" si="0"/>
        <v>0</v>
      </c>
      <c r="S11" s="192"/>
      <c r="T11" s="193"/>
      <c r="U11" s="193"/>
      <c r="V11" s="193"/>
      <c r="W11" s="193"/>
      <c r="X11" s="193"/>
      <c r="Y11" s="193"/>
      <c r="Z11" s="194"/>
      <c r="AA11" s="60">
        <f>AA5+AA8</f>
        <v>0</v>
      </c>
    </row>
    <row r="13" spans="1:27">
      <c r="A13" s="54" t="s">
        <v>194</v>
      </c>
    </row>
    <row r="14" spans="1:27">
      <c r="A14" t="s">
        <v>97</v>
      </c>
    </row>
    <row r="15" spans="1:27">
      <c r="A15" t="s">
        <v>172</v>
      </c>
    </row>
    <row r="16" spans="1:27">
      <c r="A16" t="s">
        <v>195</v>
      </c>
    </row>
  </sheetData>
  <mergeCells count="32">
    <mergeCell ref="S5:Z11"/>
    <mergeCell ref="W3:W4"/>
    <mergeCell ref="X3:X4"/>
    <mergeCell ref="Y3:Y4"/>
    <mergeCell ref="Z3:Z4"/>
    <mergeCell ref="F2:F4"/>
    <mergeCell ref="G2:G4"/>
    <mergeCell ref="H2:H4"/>
    <mergeCell ref="I2:I4"/>
    <mergeCell ref="AA2:AA4"/>
    <mergeCell ref="R3:R4"/>
    <mergeCell ref="S3:S4"/>
    <mergeCell ref="T3:T4"/>
    <mergeCell ref="U3:U4"/>
    <mergeCell ref="V3:V4"/>
    <mergeCell ref="Y2:Z2"/>
    <mergeCell ref="S2:T2"/>
    <mergeCell ref="U2:V2"/>
    <mergeCell ref="W2:X2"/>
    <mergeCell ref="M3:M4"/>
    <mergeCell ref="N2:N4"/>
    <mergeCell ref="A2:A4"/>
    <mergeCell ref="B2:B4"/>
    <mergeCell ref="C2:C4"/>
    <mergeCell ref="D2:D4"/>
    <mergeCell ref="E2:E4"/>
    <mergeCell ref="O2:O4"/>
    <mergeCell ref="P2:P4"/>
    <mergeCell ref="Q3:Q4"/>
    <mergeCell ref="J2:M2"/>
    <mergeCell ref="Q2:R2"/>
    <mergeCell ref="J3:L3"/>
  </mergeCells>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workbookViewId="0"/>
  </sheetViews>
  <sheetFormatPr defaultColWidth="9" defaultRowHeight="15"/>
  <cols>
    <col min="1" max="1" width="6.42578125" customWidth="1"/>
    <col min="2" max="2" width="14.5703125" customWidth="1"/>
    <col min="3" max="3" width="11.28515625" customWidth="1"/>
    <col min="4" max="4" width="12.5703125" customWidth="1"/>
    <col min="5" max="5" width="21.85546875" customWidth="1"/>
    <col min="6" max="6" width="11.5703125" customWidth="1"/>
    <col min="7" max="7" width="10.85546875" customWidth="1"/>
    <col min="8" max="8" width="33.85546875" customWidth="1"/>
    <col min="9" max="9" width="20.42578125" customWidth="1"/>
    <col min="10" max="10" width="19.5703125" customWidth="1"/>
    <col min="257" max="257" width="6.42578125" customWidth="1"/>
    <col min="258" max="258" width="14.5703125" customWidth="1"/>
    <col min="259" max="259" width="11.28515625" customWidth="1"/>
    <col min="260" max="260" width="12.5703125" customWidth="1"/>
    <col min="261" max="261" width="21.85546875" customWidth="1"/>
    <col min="262" max="262" width="11.5703125" customWidth="1"/>
    <col min="263" max="263" width="10.85546875" customWidth="1"/>
    <col min="264" max="264" width="17" customWidth="1"/>
    <col min="265" max="265" width="20.42578125" customWidth="1"/>
    <col min="266" max="266" width="19.5703125" customWidth="1"/>
    <col min="513" max="513" width="6.42578125" customWidth="1"/>
    <col min="514" max="514" width="14.5703125" customWidth="1"/>
    <col min="515" max="515" width="11.28515625" customWidth="1"/>
    <col min="516" max="516" width="12.5703125" customWidth="1"/>
    <col min="517" max="517" width="21.85546875" customWidth="1"/>
    <col min="518" max="518" width="11.5703125" customWidth="1"/>
    <col min="519" max="519" width="10.85546875" customWidth="1"/>
    <col min="520" max="520" width="17" customWidth="1"/>
    <col min="521" max="521" width="20.42578125" customWidth="1"/>
    <col min="522" max="522" width="19.5703125" customWidth="1"/>
    <col min="769" max="769" width="6.42578125" customWidth="1"/>
    <col min="770" max="770" width="14.5703125" customWidth="1"/>
    <col min="771" max="771" width="11.28515625" customWidth="1"/>
    <col min="772" max="772" width="12.5703125" customWidth="1"/>
    <col min="773" max="773" width="21.85546875" customWidth="1"/>
    <col min="774" max="774" width="11.5703125" customWidth="1"/>
    <col min="775" max="775" width="10.85546875" customWidth="1"/>
    <col min="776" max="776" width="17" customWidth="1"/>
    <col min="777" max="777" width="20.42578125" customWidth="1"/>
    <col min="778" max="778" width="19.5703125" customWidth="1"/>
    <col min="1025" max="1025" width="6.42578125" customWidth="1"/>
    <col min="1026" max="1026" width="14.5703125" customWidth="1"/>
    <col min="1027" max="1027" width="11.28515625" customWidth="1"/>
    <col min="1028" max="1028" width="12.5703125" customWidth="1"/>
    <col min="1029" max="1029" width="21.85546875" customWidth="1"/>
    <col min="1030" max="1030" width="11.5703125" customWidth="1"/>
    <col min="1031" max="1031" width="10.85546875" customWidth="1"/>
    <col min="1032" max="1032" width="17" customWidth="1"/>
    <col min="1033" max="1033" width="20.42578125" customWidth="1"/>
    <col min="1034" max="1034" width="19.5703125" customWidth="1"/>
    <col min="1281" max="1281" width="6.42578125" customWidth="1"/>
    <col min="1282" max="1282" width="14.5703125" customWidth="1"/>
    <col min="1283" max="1283" width="11.28515625" customWidth="1"/>
    <col min="1284" max="1284" width="12.5703125" customWidth="1"/>
    <col min="1285" max="1285" width="21.85546875" customWidth="1"/>
    <col min="1286" max="1286" width="11.5703125" customWidth="1"/>
    <col min="1287" max="1287" width="10.85546875" customWidth="1"/>
    <col min="1288" max="1288" width="17" customWidth="1"/>
    <col min="1289" max="1289" width="20.42578125" customWidth="1"/>
    <col min="1290" max="1290" width="19.5703125" customWidth="1"/>
    <col min="1537" max="1537" width="6.42578125" customWidth="1"/>
    <col min="1538" max="1538" width="14.5703125" customWidth="1"/>
    <col min="1539" max="1539" width="11.28515625" customWidth="1"/>
    <col min="1540" max="1540" width="12.5703125" customWidth="1"/>
    <col min="1541" max="1541" width="21.85546875" customWidth="1"/>
    <col min="1542" max="1542" width="11.5703125" customWidth="1"/>
    <col min="1543" max="1543" width="10.85546875" customWidth="1"/>
    <col min="1544" max="1544" width="17" customWidth="1"/>
    <col min="1545" max="1545" width="20.42578125" customWidth="1"/>
    <col min="1546" max="1546" width="19.5703125" customWidth="1"/>
    <col min="1793" max="1793" width="6.42578125" customWidth="1"/>
    <col min="1794" max="1794" width="14.5703125" customWidth="1"/>
    <col min="1795" max="1795" width="11.28515625" customWidth="1"/>
    <col min="1796" max="1796" width="12.5703125" customWidth="1"/>
    <col min="1797" max="1797" width="21.85546875" customWidth="1"/>
    <col min="1798" max="1798" width="11.5703125" customWidth="1"/>
    <col min="1799" max="1799" width="10.85546875" customWidth="1"/>
    <col min="1800" max="1800" width="17" customWidth="1"/>
    <col min="1801" max="1801" width="20.42578125" customWidth="1"/>
    <col min="1802" max="1802" width="19.5703125" customWidth="1"/>
    <col min="2049" max="2049" width="6.42578125" customWidth="1"/>
    <col min="2050" max="2050" width="14.5703125" customWidth="1"/>
    <col min="2051" max="2051" width="11.28515625" customWidth="1"/>
    <col min="2052" max="2052" width="12.5703125" customWidth="1"/>
    <col min="2053" max="2053" width="21.85546875" customWidth="1"/>
    <col min="2054" max="2054" width="11.5703125" customWidth="1"/>
    <col min="2055" max="2055" width="10.85546875" customWidth="1"/>
    <col min="2056" max="2056" width="17" customWidth="1"/>
    <col min="2057" max="2057" width="20.42578125" customWidth="1"/>
    <col min="2058" max="2058" width="19.5703125" customWidth="1"/>
    <col min="2305" max="2305" width="6.42578125" customWidth="1"/>
    <col min="2306" max="2306" width="14.5703125" customWidth="1"/>
    <col min="2307" max="2307" width="11.28515625" customWidth="1"/>
    <col min="2308" max="2308" width="12.5703125" customWidth="1"/>
    <col min="2309" max="2309" width="21.85546875" customWidth="1"/>
    <col min="2310" max="2310" width="11.5703125" customWidth="1"/>
    <col min="2311" max="2311" width="10.85546875" customWidth="1"/>
    <col min="2312" max="2312" width="17" customWidth="1"/>
    <col min="2313" max="2313" width="20.42578125" customWidth="1"/>
    <col min="2314" max="2314" width="19.5703125" customWidth="1"/>
    <col min="2561" max="2561" width="6.42578125" customWidth="1"/>
    <col min="2562" max="2562" width="14.5703125" customWidth="1"/>
    <col min="2563" max="2563" width="11.28515625" customWidth="1"/>
    <col min="2564" max="2564" width="12.5703125" customWidth="1"/>
    <col min="2565" max="2565" width="21.85546875" customWidth="1"/>
    <col min="2566" max="2566" width="11.5703125" customWidth="1"/>
    <col min="2567" max="2567" width="10.85546875" customWidth="1"/>
    <col min="2568" max="2568" width="17" customWidth="1"/>
    <col min="2569" max="2569" width="20.42578125" customWidth="1"/>
    <col min="2570" max="2570" width="19.5703125" customWidth="1"/>
    <col min="2817" max="2817" width="6.42578125" customWidth="1"/>
    <col min="2818" max="2818" width="14.5703125" customWidth="1"/>
    <col min="2819" max="2819" width="11.28515625" customWidth="1"/>
    <col min="2820" max="2820" width="12.5703125" customWidth="1"/>
    <col min="2821" max="2821" width="21.85546875" customWidth="1"/>
    <col min="2822" max="2822" width="11.5703125" customWidth="1"/>
    <col min="2823" max="2823" width="10.85546875" customWidth="1"/>
    <col min="2824" max="2824" width="17" customWidth="1"/>
    <col min="2825" max="2825" width="20.42578125" customWidth="1"/>
    <col min="2826" max="2826" width="19.5703125" customWidth="1"/>
    <col min="3073" max="3073" width="6.42578125" customWidth="1"/>
    <col min="3074" max="3074" width="14.5703125" customWidth="1"/>
    <col min="3075" max="3075" width="11.28515625" customWidth="1"/>
    <col min="3076" max="3076" width="12.5703125" customWidth="1"/>
    <col min="3077" max="3077" width="21.85546875" customWidth="1"/>
    <col min="3078" max="3078" width="11.5703125" customWidth="1"/>
    <col min="3079" max="3079" width="10.85546875" customWidth="1"/>
    <col min="3080" max="3080" width="17" customWidth="1"/>
    <col min="3081" max="3081" width="20.42578125" customWidth="1"/>
    <col min="3082" max="3082" width="19.5703125" customWidth="1"/>
    <col min="3329" max="3329" width="6.42578125" customWidth="1"/>
    <col min="3330" max="3330" width="14.5703125" customWidth="1"/>
    <col min="3331" max="3331" width="11.28515625" customWidth="1"/>
    <col min="3332" max="3332" width="12.5703125" customWidth="1"/>
    <col min="3333" max="3333" width="21.85546875" customWidth="1"/>
    <col min="3334" max="3334" width="11.5703125" customWidth="1"/>
    <col min="3335" max="3335" width="10.85546875" customWidth="1"/>
    <col min="3336" max="3336" width="17" customWidth="1"/>
    <col min="3337" max="3337" width="20.42578125" customWidth="1"/>
    <col min="3338" max="3338" width="19.5703125" customWidth="1"/>
    <col min="3585" max="3585" width="6.42578125" customWidth="1"/>
    <col min="3586" max="3586" width="14.5703125" customWidth="1"/>
    <col min="3587" max="3587" width="11.28515625" customWidth="1"/>
    <col min="3588" max="3588" width="12.5703125" customWidth="1"/>
    <col min="3589" max="3589" width="21.85546875" customWidth="1"/>
    <col min="3590" max="3590" width="11.5703125" customWidth="1"/>
    <col min="3591" max="3591" width="10.85546875" customWidth="1"/>
    <col min="3592" max="3592" width="17" customWidth="1"/>
    <col min="3593" max="3593" width="20.42578125" customWidth="1"/>
    <col min="3594" max="3594" width="19.5703125" customWidth="1"/>
    <col min="3841" max="3841" width="6.42578125" customWidth="1"/>
    <col min="3842" max="3842" width="14.5703125" customWidth="1"/>
    <col min="3843" max="3843" width="11.28515625" customWidth="1"/>
    <col min="3844" max="3844" width="12.5703125" customWidth="1"/>
    <col min="3845" max="3845" width="21.85546875" customWidth="1"/>
    <col min="3846" max="3846" width="11.5703125" customWidth="1"/>
    <col min="3847" max="3847" width="10.85546875" customWidth="1"/>
    <col min="3848" max="3848" width="17" customWidth="1"/>
    <col min="3849" max="3849" width="20.42578125" customWidth="1"/>
    <col min="3850" max="3850" width="19.5703125" customWidth="1"/>
    <col min="4097" max="4097" width="6.42578125" customWidth="1"/>
    <col min="4098" max="4098" width="14.5703125" customWidth="1"/>
    <col min="4099" max="4099" width="11.28515625" customWidth="1"/>
    <col min="4100" max="4100" width="12.5703125" customWidth="1"/>
    <col min="4101" max="4101" width="21.85546875" customWidth="1"/>
    <col min="4102" max="4102" width="11.5703125" customWidth="1"/>
    <col min="4103" max="4103" width="10.85546875" customWidth="1"/>
    <col min="4104" max="4104" width="17" customWidth="1"/>
    <col min="4105" max="4105" width="20.42578125" customWidth="1"/>
    <col min="4106" max="4106" width="19.5703125" customWidth="1"/>
    <col min="4353" max="4353" width="6.42578125" customWidth="1"/>
    <col min="4354" max="4354" width="14.5703125" customWidth="1"/>
    <col min="4355" max="4355" width="11.28515625" customWidth="1"/>
    <col min="4356" max="4356" width="12.5703125" customWidth="1"/>
    <col min="4357" max="4357" width="21.85546875" customWidth="1"/>
    <col min="4358" max="4358" width="11.5703125" customWidth="1"/>
    <col min="4359" max="4359" width="10.85546875" customWidth="1"/>
    <col min="4360" max="4360" width="17" customWidth="1"/>
    <col min="4361" max="4361" width="20.42578125" customWidth="1"/>
    <col min="4362" max="4362" width="19.5703125" customWidth="1"/>
    <col min="4609" max="4609" width="6.42578125" customWidth="1"/>
    <col min="4610" max="4610" width="14.5703125" customWidth="1"/>
    <col min="4611" max="4611" width="11.28515625" customWidth="1"/>
    <col min="4612" max="4612" width="12.5703125" customWidth="1"/>
    <col min="4613" max="4613" width="21.85546875" customWidth="1"/>
    <col min="4614" max="4614" width="11.5703125" customWidth="1"/>
    <col min="4615" max="4615" width="10.85546875" customWidth="1"/>
    <col min="4616" max="4616" width="17" customWidth="1"/>
    <col min="4617" max="4617" width="20.42578125" customWidth="1"/>
    <col min="4618" max="4618" width="19.5703125" customWidth="1"/>
    <col min="4865" max="4865" width="6.42578125" customWidth="1"/>
    <col min="4866" max="4866" width="14.5703125" customWidth="1"/>
    <col min="4867" max="4867" width="11.28515625" customWidth="1"/>
    <col min="4868" max="4868" width="12.5703125" customWidth="1"/>
    <col min="4869" max="4869" width="21.85546875" customWidth="1"/>
    <col min="4870" max="4870" width="11.5703125" customWidth="1"/>
    <col min="4871" max="4871" width="10.85546875" customWidth="1"/>
    <col min="4872" max="4872" width="17" customWidth="1"/>
    <col min="4873" max="4873" width="20.42578125" customWidth="1"/>
    <col min="4874" max="4874" width="19.5703125" customWidth="1"/>
    <col min="5121" max="5121" width="6.42578125" customWidth="1"/>
    <col min="5122" max="5122" width="14.5703125" customWidth="1"/>
    <col min="5123" max="5123" width="11.28515625" customWidth="1"/>
    <col min="5124" max="5124" width="12.5703125" customWidth="1"/>
    <col min="5125" max="5125" width="21.85546875" customWidth="1"/>
    <col min="5126" max="5126" width="11.5703125" customWidth="1"/>
    <col min="5127" max="5127" width="10.85546875" customWidth="1"/>
    <col min="5128" max="5128" width="17" customWidth="1"/>
    <col min="5129" max="5129" width="20.42578125" customWidth="1"/>
    <col min="5130" max="5130" width="19.5703125" customWidth="1"/>
    <col min="5377" max="5377" width="6.42578125" customWidth="1"/>
    <col min="5378" max="5378" width="14.5703125" customWidth="1"/>
    <col min="5379" max="5379" width="11.28515625" customWidth="1"/>
    <col min="5380" max="5380" width="12.5703125" customWidth="1"/>
    <col min="5381" max="5381" width="21.85546875" customWidth="1"/>
    <col min="5382" max="5382" width="11.5703125" customWidth="1"/>
    <col min="5383" max="5383" width="10.85546875" customWidth="1"/>
    <col min="5384" max="5384" width="17" customWidth="1"/>
    <col min="5385" max="5385" width="20.42578125" customWidth="1"/>
    <col min="5386" max="5386" width="19.5703125" customWidth="1"/>
    <col min="5633" max="5633" width="6.42578125" customWidth="1"/>
    <col min="5634" max="5634" width="14.5703125" customWidth="1"/>
    <col min="5635" max="5635" width="11.28515625" customWidth="1"/>
    <col min="5636" max="5636" width="12.5703125" customWidth="1"/>
    <col min="5637" max="5637" width="21.85546875" customWidth="1"/>
    <col min="5638" max="5638" width="11.5703125" customWidth="1"/>
    <col min="5639" max="5639" width="10.85546875" customWidth="1"/>
    <col min="5640" max="5640" width="17" customWidth="1"/>
    <col min="5641" max="5641" width="20.42578125" customWidth="1"/>
    <col min="5642" max="5642" width="19.5703125" customWidth="1"/>
    <col min="5889" max="5889" width="6.42578125" customWidth="1"/>
    <col min="5890" max="5890" width="14.5703125" customWidth="1"/>
    <col min="5891" max="5891" width="11.28515625" customWidth="1"/>
    <col min="5892" max="5892" width="12.5703125" customWidth="1"/>
    <col min="5893" max="5893" width="21.85546875" customWidth="1"/>
    <col min="5894" max="5894" width="11.5703125" customWidth="1"/>
    <col min="5895" max="5895" width="10.85546875" customWidth="1"/>
    <col min="5896" max="5896" width="17" customWidth="1"/>
    <col min="5897" max="5897" width="20.42578125" customWidth="1"/>
    <col min="5898" max="5898" width="19.5703125" customWidth="1"/>
    <col min="6145" max="6145" width="6.42578125" customWidth="1"/>
    <col min="6146" max="6146" width="14.5703125" customWidth="1"/>
    <col min="6147" max="6147" width="11.28515625" customWidth="1"/>
    <col min="6148" max="6148" width="12.5703125" customWidth="1"/>
    <col min="6149" max="6149" width="21.85546875" customWidth="1"/>
    <col min="6150" max="6150" width="11.5703125" customWidth="1"/>
    <col min="6151" max="6151" width="10.85546875" customWidth="1"/>
    <col min="6152" max="6152" width="17" customWidth="1"/>
    <col min="6153" max="6153" width="20.42578125" customWidth="1"/>
    <col min="6154" max="6154" width="19.5703125" customWidth="1"/>
    <col min="6401" max="6401" width="6.42578125" customWidth="1"/>
    <col min="6402" max="6402" width="14.5703125" customWidth="1"/>
    <col min="6403" max="6403" width="11.28515625" customWidth="1"/>
    <col min="6404" max="6404" width="12.5703125" customWidth="1"/>
    <col min="6405" max="6405" width="21.85546875" customWidth="1"/>
    <col min="6406" max="6406" width="11.5703125" customWidth="1"/>
    <col min="6407" max="6407" width="10.85546875" customWidth="1"/>
    <col min="6408" max="6408" width="17" customWidth="1"/>
    <col min="6409" max="6409" width="20.42578125" customWidth="1"/>
    <col min="6410" max="6410" width="19.5703125" customWidth="1"/>
    <col min="6657" max="6657" width="6.42578125" customWidth="1"/>
    <col min="6658" max="6658" width="14.5703125" customWidth="1"/>
    <col min="6659" max="6659" width="11.28515625" customWidth="1"/>
    <col min="6660" max="6660" width="12.5703125" customWidth="1"/>
    <col min="6661" max="6661" width="21.85546875" customWidth="1"/>
    <col min="6662" max="6662" width="11.5703125" customWidth="1"/>
    <col min="6663" max="6663" width="10.85546875" customWidth="1"/>
    <col min="6664" max="6664" width="17" customWidth="1"/>
    <col min="6665" max="6665" width="20.42578125" customWidth="1"/>
    <col min="6666" max="6666" width="19.5703125" customWidth="1"/>
    <col min="6913" max="6913" width="6.42578125" customWidth="1"/>
    <col min="6914" max="6914" width="14.5703125" customWidth="1"/>
    <col min="6915" max="6915" width="11.28515625" customWidth="1"/>
    <col min="6916" max="6916" width="12.5703125" customWidth="1"/>
    <col min="6917" max="6917" width="21.85546875" customWidth="1"/>
    <col min="6918" max="6918" width="11.5703125" customWidth="1"/>
    <col min="6919" max="6919" width="10.85546875" customWidth="1"/>
    <col min="6920" max="6920" width="17" customWidth="1"/>
    <col min="6921" max="6921" width="20.42578125" customWidth="1"/>
    <col min="6922" max="6922" width="19.5703125" customWidth="1"/>
    <col min="7169" max="7169" width="6.42578125" customWidth="1"/>
    <col min="7170" max="7170" width="14.5703125" customWidth="1"/>
    <col min="7171" max="7171" width="11.28515625" customWidth="1"/>
    <col min="7172" max="7172" width="12.5703125" customWidth="1"/>
    <col min="7173" max="7173" width="21.85546875" customWidth="1"/>
    <col min="7174" max="7174" width="11.5703125" customWidth="1"/>
    <col min="7175" max="7175" width="10.85546875" customWidth="1"/>
    <col min="7176" max="7176" width="17" customWidth="1"/>
    <col min="7177" max="7177" width="20.42578125" customWidth="1"/>
    <col min="7178" max="7178" width="19.5703125" customWidth="1"/>
    <col min="7425" max="7425" width="6.42578125" customWidth="1"/>
    <col min="7426" max="7426" width="14.5703125" customWidth="1"/>
    <col min="7427" max="7427" width="11.28515625" customWidth="1"/>
    <col min="7428" max="7428" width="12.5703125" customWidth="1"/>
    <col min="7429" max="7429" width="21.85546875" customWidth="1"/>
    <col min="7430" max="7430" width="11.5703125" customWidth="1"/>
    <col min="7431" max="7431" width="10.85546875" customWidth="1"/>
    <col min="7432" max="7432" width="17" customWidth="1"/>
    <col min="7433" max="7433" width="20.42578125" customWidth="1"/>
    <col min="7434" max="7434" width="19.5703125" customWidth="1"/>
    <col min="7681" max="7681" width="6.42578125" customWidth="1"/>
    <col min="7682" max="7682" width="14.5703125" customWidth="1"/>
    <col min="7683" max="7683" width="11.28515625" customWidth="1"/>
    <col min="7684" max="7684" width="12.5703125" customWidth="1"/>
    <col min="7685" max="7685" width="21.85546875" customWidth="1"/>
    <col min="7686" max="7686" width="11.5703125" customWidth="1"/>
    <col min="7687" max="7687" width="10.85546875" customWidth="1"/>
    <col min="7688" max="7688" width="17" customWidth="1"/>
    <col min="7689" max="7689" width="20.42578125" customWidth="1"/>
    <col min="7690" max="7690" width="19.5703125" customWidth="1"/>
    <col min="7937" max="7937" width="6.42578125" customWidth="1"/>
    <col min="7938" max="7938" width="14.5703125" customWidth="1"/>
    <col min="7939" max="7939" width="11.28515625" customWidth="1"/>
    <col min="7940" max="7940" width="12.5703125" customWidth="1"/>
    <col min="7941" max="7941" width="21.85546875" customWidth="1"/>
    <col min="7942" max="7942" width="11.5703125" customWidth="1"/>
    <col min="7943" max="7943" width="10.85546875" customWidth="1"/>
    <col min="7944" max="7944" width="17" customWidth="1"/>
    <col min="7945" max="7945" width="20.42578125" customWidth="1"/>
    <col min="7946" max="7946" width="19.5703125" customWidth="1"/>
    <col min="8193" max="8193" width="6.42578125" customWidth="1"/>
    <col min="8194" max="8194" width="14.5703125" customWidth="1"/>
    <col min="8195" max="8195" width="11.28515625" customWidth="1"/>
    <col min="8196" max="8196" width="12.5703125" customWidth="1"/>
    <col min="8197" max="8197" width="21.85546875" customWidth="1"/>
    <col min="8198" max="8198" width="11.5703125" customWidth="1"/>
    <col min="8199" max="8199" width="10.85546875" customWidth="1"/>
    <col min="8200" max="8200" width="17" customWidth="1"/>
    <col min="8201" max="8201" width="20.42578125" customWidth="1"/>
    <col min="8202" max="8202" width="19.5703125" customWidth="1"/>
    <col min="8449" max="8449" width="6.42578125" customWidth="1"/>
    <col min="8450" max="8450" width="14.5703125" customWidth="1"/>
    <col min="8451" max="8451" width="11.28515625" customWidth="1"/>
    <col min="8452" max="8452" width="12.5703125" customWidth="1"/>
    <col min="8453" max="8453" width="21.85546875" customWidth="1"/>
    <col min="8454" max="8454" width="11.5703125" customWidth="1"/>
    <col min="8455" max="8455" width="10.85546875" customWidth="1"/>
    <col min="8456" max="8456" width="17" customWidth="1"/>
    <col min="8457" max="8457" width="20.42578125" customWidth="1"/>
    <col min="8458" max="8458" width="19.5703125" customWidth="1"/>
    <col min="8705" max="8705" width="6.42578125" customWidth="1"/>
    <col min="8706" max="8706" width="14.5703125" customWidth="1"/>
    <col min="8707" max="8707" width="11.28515625" customWidth="1"/>
    <col min="8708" max="8708" width="12.5703125" customWidth="1"/>
    <col min="8709" max="8709" width="21.85546875" customWidth="1"/>
    <col min="8710" max="8710" width="11.5703125" customWidth="1"/>
    <col min="8711" max="8711" width="10.85546875" customWidth="1"/>
    <col min="8712" max="8712" width="17" customWidth="1"/>
    <col min="8713" max="8713" width="20.42578125" customWidth="1"/>
    <col min="8714" max="8714" width="19.5703125" customWidth="1"/>
    <col min="8961" max="8961" width="6.42578125" customWidth="1"/>
    <col min="8962" max="8962" width="14.5703125" customWidth="1"/>
    <col min="8963" max="8963" width="11.28515625" customWidth="1"/>
    <col min="8964" max="8964" width="12.5703125" customWidth="1"/>
    <col min="8965" max="8965" width="21.85546875" customWidth="1"/>
    <col min="8966" max="8966" width="11.5703125" customWidth="1"/>
    <col min="8967" max="8967" width="10.85546875" customWidth="1"/>
    <col min="8968" max="8968" width="17" customWidth="1"/>
    <col min="8969" max="8969" width="20.42578125" customWidth="1"/>
    <col min="8970" max="8970" width="19.5703125" customWidth="1"/>
    <col min="9217" max="9217" width="6.42578125" customWidth="1"/>
    <col min="9218" max="9218" width="14.5703125" customWidth="1"/>
    <col min="9219" max="9219" width="11.28515625" customWidth="1"/>
    <col min="9220" max="9220" width="12.5703125" customWidth="1"/>
    <col min="9221" max="9221" width="21.85546875" customWidth="1"/>
    <col min="9222" max="9222" width="11.5703125" customWidth="1"/>
    <col min="9223" max="9223" width="10.85546875" customWidth="1"/>
    <col min="9224" max="9224" width="17" customWidth="1"/>
    <col min="9225" max="9225" width="20.42578125" customWidth="1"/>
    <col min="9226" max="9226" width="19.5703125" customWidth="1"/>
    <col min="9473" max="9473" width="6.42578125" customWidth="1"/>
    <col min="9474" max="9474" width="14.5703125" customWidth="1"/>
    <col min="9475" max="9475" width="11.28515625" customWidth="1"/>
    <col min="9476" max="9476" width="12.5703125" customWidth="1"/>
    <col min="9477" max="9477" width="21.85546875" customWidth="1"/>
    <col min="9478" max="9478" width="11.5703125" customWidth="1"/>
    <col min="9479" max="9479" width="10.85546875" customWidth="1"/>
    <col min="9480" max="9480" width="17" customWidth="1"/>
    <col min="9481" max="9481" width="20.42578125" customWidth="1"/>
    <col min="9482" max="9482" width="19.5703125" customWidth="1"/>
    <col min="9729" max="9729" width="6.42578125" customWidth="1"/>
    <col min="9730" max="9730" width="14.5703125" customWidth="1"/>
    <col min="9731" max="9731" width="11.28515625" customWidth="1"/>
    <col min="9732" max="9732" width="12.5703125" customWidth="1"/>
    <col min="9733" max="9733" width="21.85546875" customWidth="1"/>
    <col min="9734" max="9734" width="11.5703125" customWidth="1"/>
    <col min="9735" max="9735" width="10.85546875" customWidth="1"/>
    <col min="9736" max="9736" width="17" customWidth="1"/>
    <col min="9737" max="9737" width="20.42578125" customWidth="1"/>
    <col min="9738" max="9738" width="19.5703125" customWidth="1"/>
    <col min="9985" max="9985" width="6.42578125" customWidth="1"/>
    <col min="9986" max="9986" width="14.5703125" customWidth="1"/>
    <col min="9987" max="9987" width="11.28515625" customWidth="1"/>
    <col min="9988" max="9988" width="12.5703125" customWidth="1"/>
    <col min="9989" max="9989" width="21.85546875" customWidth="1"/>
    <col min="9990" max="9990" width="11.5703125" customWidth="1"/>
    <col min="9991" max="9991" width="10.85546875" customWidth="1"/>
    <col min="9992" max="9992" width="17" customWidth="1"/>
    <col min="9993" max="9993" width="20.42578125" customWidth="1"/>
    <col min="9994" max="9994" width="19.5703125" customWidth="1"/>
    <col min="10241" max="10241" width="6.42578125" customWidth="1"/>
    <col min="10242" max="10242" width="14.5703125" customWidth="1"/>
    <col min="10243" max="10243" width="11.28515625" customWidth="1"/>
    <col min="10244" max="10244" width="12.5703125" customWidth="1"/>
    <col min="10245" max="10245" width="21.85546875" customWidth="1"/>
    <col min="10246" max="10246" width="11.5703125" customWidth="1"/>
    <col min="10247" max="10247" width="10.85546875" customWidth="1"/>
    <col min="10248" max="10248" width="17" customWidth="1"/>
    <col min="10249" max="10249" width="20.42578125" customWidth="1"/>
    <col min="10250" max="10250" width="19.5703125" customWidth="1"/>
    <col min="10497" max="10497" width="6.42578125" customWidth="1"/>
    <col min="10498" max="10498" width="14.5703125" customWidth="1"/>
    <col min="10499" max="10499" width="11.28515625" customWidth="1"/>
    <col min="10500" max="10500" width="12.5703125" customWidth="1"/>
    <col min="10501" max="10501" width="21.85546875" customWidth="1"/>
    <col min="10502" max="10502" width="11.5703125" customWidth="1"/>
    <col min="10503" max="10503" width="10.85546875" customWidth="1"/>
    <col min="10504" max="10504" width="17" customWidth="1"/>
    <col min="10505" max="10505" width="20.42578125" customWidth="1"/>
    <col min="10506" max="10506" width="19.5703125" customWidth="1"/>
    <col min="10753" max="10753" width="6.42578125" customWidth="1"/>
    <col min="10754" max="10754" width="14.5703125" customWidth="1"/>
    <col min="10755" max="10755" width="11.28515625" customWidth="1"/>
    <col min="10756" max="10756" width="12.5703125" customWidth="1"/>
    <col min="10757" max="10757" width="21.85546875" customWidth="1"/>
    <col min="10758" max="10758" width="11.5703125" customWidth="1"/>
    <col min="10759" max="10759" width="10.85546875" customWidth="1"/>
    <col min="10760" max="10760" width="17" customWidth="1"/>
    <col min="10761" max="10761" width="20.42578125" customWidth="1"/>
    <col min="10762" max="10762" width="19.5703125" customWidth="1"/>
    <col min="11009" max="11009" width="6.42578125" customWidth="1"/>
    <col min="11010" max="11010" width="14.5703125" customWidth="1"/>
    <col min="11011" max="11011" width="11.28515625" customWidth="1"/>
    <col min="11012" max="11012" width="12.5703125" customWidth="1"/>
    <col min="11013" max="11013" width="21.85546875" customWidth="1"/>
    <col min="11014" max="11014" width="11.5703125" customWidth="1"/>
    <col min="11015" max="11015" width="10.85546875" customWidth="1"/>
    <col min="11016" max="11016" width="17" customWidth="1"/>
    <col min="11017" max="11017" width="20.42578125" customWidth="1"/>
    <col min="11018" max="11018" width="19.5703125" customWidth="1"/>
    <col min="11265" max="11265" width="6.42578125" customWidth="1"/>
    <col min="11266" max="11266" width="14.5703125" customWidth="1"/>
    <col min="11267" max="11267" width="11.28515625" customWidth="1"/>
    <col min="11268" max="11268" width="12.5703125" customWidth="1"/>
    <col min="11269" max="11269" width="21.85546875" customWidth="1"/>
    <col min="11270" max="11270" width="11.5703125" customWidth="1"/>
    <col min="11271" max="11271" width="10.85546875" customWidth="1"/>
    <col min="11272" max="11272" width="17" customWidth="1"/>
    <col min="11273" max="11273" width="20.42578125" customWidth="1"/>
    <col min="11274" max="11274" width="19.5703125" customWidth="1"/>
    <col min="11521" max="11521" width="6.42578125" customWidth="1"/>
    <col min="11522" max="11522" width="14.5703125" customWidth="1"/>
    <col min="11523" max="11523" width="11.28515625" customWidth="1"/>
    <col min="11524" max="11524" width="12.5703125" customWidth="1"/>
    <col min="11525" max="11525" width="21.85546875" customWidth="1"/>
    <col min="11526" max="11526" width="11.5703125" customWidth="1"/>
    <col min="11527" max="11527" width="10.85546875" customWidth="1"/>
    <col min="11528" max="11528" width="17" customWidth="1"/>
    <col min="11529" max="11529" width="20.42578125" customWidth="1"/>
    <col min="11530" max="11530" width="19.5703125" customWidth="1"/>
    <col min="11777" max="11777" width="6.42578125" customWidth="1"/>
    <col min="11778" max="11778" width="14.5703125" customWidth="1"/>
    <col min="11779" max="11779" width="11.28515625" customWidth="1"/>
    <col min="11780" max="11780" width="12.5703125" customWidth="1"/>
    <col min="11781" max="11781" width="21.85546875" customWidth="1"/>
    <col min="11782" max="11782" width="11.5703125" customWidth="1"/>
    <col min="11783" max="11783" width="10.85546875" customWidth="1"/>
    <col min="11784" max="11784" width="17" customWidth="1"/>
    <col min="11785" max="11785" width="20.42578125" customWidth="1"/>
    <col min="11786" max="11786" width="19.5703125" customWidth="1"/>
    <col min="12033" max="12033" width="6.42578125" customWidth="1"/>
    <col min="12034" max="12034" width="14.5703125" customWidth="1"/>
    <col min="12035" max="12035" width="11.28515625" customWidth="1"/>
    <col min="12036" max="12036" width="12.5703125" customWidth="1"/>
    <col min="12037" max="12037" width="21.85546875" customWidth="1"/>
    <col min="12038" max="12038" width="11.5703125" customWidth="1"/>
    <col min="12039" max="12039" width="10.85546875" customWidth="1"/>
    <col min="12040" max="12040" width="17" customWidth="1"/>
    <col min="12041" max="12041" width="20.42578125" customWidth="1"/>
    <col min="12042" max="12042" width="19.5703125" customWidth="1"/>
    <col min="12289" max="12289" width="6.42578125" customWidth="1"/>
    <col min="12290" max="12290" width="14.5703125" customWidth="1"/>
    <col min="12291" max="12291" width="11.28515625" customWidth="1"/>
    <col min="12292" max="12292" width="12.5703125" customWidth="1"/>
    <col min="12293" max="12293" width="21.85546875" customWidth="1"/>
    <col min="12294" max="12294" width="11.5703125" customWidth="1"/>
    <col min="12295" max="12295" width="10.85546875" customWidth="1"/>
    <col min="12296" max="12296" width="17" customWidth="1"/>
    <col min="12297" max="12297" width="20.42578125" customWidth="1"/>
    <col min="12298" max="12298" width="19.5703125" customWidth="1"/>
    <col min="12545" max="12545" width="6.42578125" customWidth="1"/>
    <col min="12546" max="12546" width="14.5703125" customWidth="1"/>
    <col min="12547" max="12547" width="11.28515625" customWidth="1"/>
    <col min="12548" max="12548" width="12.5703125" customWidth="1"/>
    <col min="12549" max="12549" width="21.85546875" customWidth="1"/>
    <col min="12550" max="12550" width="11.5703125" customWidth="1"/>
    <col min="12551" max="12551" width="10.85546875" customWidth="1"/>
    <col min="12552" max="12552" width="17" customWidth="1"/>
    <col min="12553" max="12553" width="20.42578125" customWidth="1"/>
    <col min="12554" max="12554" width="19.5703125" customWidth="1"/>
    <col min="12801" max="12801" width="6.42578125" customWidth="1"/>
    <col min="12802" max="12802" width="14.5703125" customWidth="1"/>
    <col min="12803" max="12803" width="11.28515625" customWidth="1"/>
    <col min="12804" max="12804" width="12.5703125" customWidth="1"/>
    <col min="12805" max="12805" width="21.85546875" customWidth="1"/>
    <col min="12806" max="12806" width="11.5703125" customWidth="1"/>
    <col min="12807" max="12807" width="10.85546875" customWidth="1"/>
    <col min="12808" max="12808" width="17" customWidth="1"/>
    <col min="12809" max="12809" width="20.42578125" customWidth="1"/>
    <col min="12810" max="12810" width="19.5703125" customWidth="1"/>
    <col min="13057" max="13057" width="6.42578125" customWidth="1"/>
    <col min="13058" max="13058" width="14.5703125" customWidth="1"/>
    <col min="13059" max="13059" width="11.28515625" customWidth="1"/>
    <col min="13060" max="13060" width="12.5703125" customWidth="1"/>
    <col min="13061" max="13061" width="21.85546875" customWidth="1"/>
    <col min="13062" max="13062" width="11.5703125" customWidth="1"/>
    <col min="13063" max="13063" width="10.85546875" customWidth="1"/>
    <col min="13064" max="13064" width="17" customWidth="1"/>
    <col min="13065" max="13065" width="20.42578125" customWidth="1"/>
    <col min="13066" max="13066" width="19.5703125" customWidth="1"/>
    <col min="13313" max="13313" width="6.42578125" customWidth="1"/>
    <col min="13314" max="13314" width="14.5703125" customWidth="1"/>
    <col min="13315" max="13315" width="11.28515625" customWidth="1"/>
    <col min="13316" max="13316" width="12.5703125" customWidth="1"/>
    <col min="13317" max="13317" width="21.85546875" customWidth="1"/>
    <col min="13318" max="13318" width="11.5703125" customWidth="1"/>
    <col min="13319" max="13319" width="10.85546875" customWidth="1"/>
    <col min="13320" max="13320" width="17" customWidth="1"/>
    <col min="13321" max="13321" width="20.42578125" customWidth="1"/>
    <col min="13322" max="13322" width="19.5703125" customWidth="1"/>
    <col min="13569" max="13569" width="6.42578125" customWidth="1"/>
    <col min="13570" max="13570" width="14.5703125" customWidth="1"/>
    <col min="13571" max="13571" width="11.28515625" customWidth="1"/>
    <col min="13572" max="13572" width="12.5703125" customWidth="1"/>
    <col min="13573" max="13573" width="21.85546875" customWidth="1"/>
    <col min="13574" max="13574" width="11.5703125" customWidth="1"/>
    <col min="13575" max="13575" width="10.85546875" customWidth="1"/>
    <col min="13576" max="13576" width="17" customWidth="1"/>
    <col min="13577" max="13577" width="20.42578125" customWidth="1"/>
    <col min="13578" max="13578" width="19.5703125" customWidth="1"/>
    <col min="13825" max="13825" width="6.42578125" customWidth="1"/>
    <col min="13826" max="13826" width="14.5703125" customWidth="1"/>
    <col min="13827" max="13827" width="11.28515625" customWidth="1"/>
    <col min="13828" max="13828" width="12.5703125" customWidth="1"/>
    <col min="13829" max="13829" width="21.85546875" customWidth="1"/>
    <col min="13830" max="13830" width="11.5703125" customWidth="1"/>
    <col min="13831" max="13831" width="10.85546875" customWidth="1"/>
    <col min="13832" max="13832" width="17" customWidth="1"/>
    <col min="13833" max="13833" width="20.42578125" customWidth="1"/>
    <col min="13834" max="13834" width="19.5703125" customWidth="1"/>
    <col min="14081" max="14081" width="6.42578125" customWidth="1"/>
    <col min="14082" max="14082" width="14.5703125" customWidth="1"/>
    <col min="14083" max="14083" width="11.28515625" customWidth="1"/>
    <col min="14084" max="14084" width="12.5703125" customWidth="1"/>
    <col min="14085" max="14085" width="21.85546875" customWidth="1"/>
    <col min="14086" max="14086" width="11.5703125" customWidth="1"/>
    <col min="14087" max="14087" width="10.85546875" customWidth="1"/>
    <col min="14088" max="14088" width="17" customWidth="1"/>
    <col min="14089" max="14089" width="20.42578125" customWidth="1"/>
    <col min="14090" max="14090" width="19.5703125" customWidth="1"/>
    <col min="14337" max="14337" width="6.42578125" customWidth="1"/>
    <col min="14338" max="14338" width="14.5703125" customWidth="1"/>
    <col min="14339" max="14339" width="11.28515625" customWidth="1"/>
    <col min="14340" max="14340" width="12.5703125" customWidth="1"/>
    <col min="14341" max="14341" width="21.85546875" customWidth="1"/>
    <col min="14342" max="14342" width="11.5703125" customWidth="1"/>
    <col min="14343" max="14343" width="10.85546875" customWidth="1"/>
    <col min="14344" max="14344" width="17" customWidth="1"/>
    <col min="14345" max="14345" width="20.42578125" customWidth="1"/>
    <col min="14346" max="14346" width="19.5703125" customWidth="1"/>
    <col min="14593" max="14593" width="6.42578125" customWidth="1"/>
    <col min="14594" max="14594" width="14.5703125" customWidth="1"/>
    <col min="14595" max="14595" width="11.28515625" customWidth="1"/>
    <col min="14596" max="14596" width="12.5703125" customWidth="1"/>
    <col min="14597" max="14597" width="21.85546875" customWidth="1"/>
    <col min="14598" max="14598" width="11.5703125" customWidth="1"/>
    <col min="14599" max="14599" width="10.85546875" customWidth="1"/>
    <col min="14600" max="14600" width="17" customWidth="1"/>
    <col min="14601" max="14601" width="20.42578125" customWidth="1"/>
    <col min="14602" max="14602" width="19.5703125" customWidth="1"/>
    <col min="14849" max="14849" width="6.42578125" customWidth="1"/>
    <col min="14850" max="14850" width="14.5703125" customWidth="1"/>
    <col min="14851" max="14851" width="11.28515625" customWidth="1"/>
    <col min="14852" max="14852" width="12.5703125" customWidth="1"/>
    <col min="14853" max="14853" width="21.85546875" customWidth="1"/>
    <col min="14854" max="14854" width="11.5703125" customWidth="1"/>
    <col min="14855" max="14855" width="10.85546875" customWidth="1"/>
    <col min="14856" max="14856" width="17" customWidth="1"/>
    <col min="14857" max="14857" width="20.42578125" customWidth="1"/>
    <col min="14858" max="14858" width="19.5703125" customWidth="1"/>
    <col min="15105" max="15105" width="6.42578125" customWidth="1"/>
    <col min="15106" max="15106" width="14.5703125" customWidth="1"/>
    <col min="15107" max="15107" width="11.28515625" customWidth="1"/>
    <col min="15108" max="15108" width="12.5703125" customWidth="1"/>
    <col min="15109" max="15109" width="21.85546875" customWidth="1"/>
    <col min="15110" max="15110" width="11.5703125" customWidth="1"/>
    <col min="15111" max="15111" width="10.85546875" customWidth="1"/>
    <col min="15112" max="15112" width="17" customWidth="1"/>
    <col min="15113" max="15113" width="20.42578125" customWidth="1"/>
    <col min="15114" max="15114" width="19.5703125" customWidth="1"/>
    <col min="15361" max="15361" width="6.42578125" customWidth="1"/>
    <col min="15362" max="15362" width="14.5703125" customWidth="1"/>
    <col min="15363" max="15363" width="11.28515625" customWidth="1"/>
    <col min="15364" max="15364" width="12.5703125" customWidth="1"/>
    <col min="15365" max="15365" width="21.85546875" customWidth="1"/>
    <col min="15366" max="15366" width="11.5703125" customWidth="1"/>
    <col min="15367" max="15367" width="10.85546875" customWidth="1"/>
    <col min="15368" max="15368" width="17" customWidth="1"/>
    <col min="15369" max="15369" width="20.42578125" customWidth="1"/>
    <col min="15370" max="15370" width="19.5703125" customWidth="1"/>
    <col min="15617" max="15617" width="6.42578125" customWidth="1"/>
    <col min="15618" max="15618" width="14.5703125" customWidth="1"/>
    <col min="15619" max="15619" width="11.28515625" customWidth="1"/>
    <col min="15620" max="15620" width="12.5703125" customWidth="1"/>
    <col min="15621" max="15621" width="21.85546875" customWidth="1"/>
    <col min="15622" max="15622" width="11.5703125" customWidth="1"/>
    <col min="15623" max="15623" width="10.85546875" customWidth="1"/>
    <col min="15624" max="15624" width="17" customWidth="1"/>
    <col min="15625" max="15625" width="20.42578125" customWidth="1"/>
    <col min="15626" max="15626" width="19.5703125" customWidth="1"/>
    <col min="15873" max="15873" width="6.42578125" customWidth="1"/>
    <col min="15874" max="15874" width="14.5703125" customWidth="1"/>
    <col min="15875" max="15875" width="11.28515625" customWidth="1"/>
    <col min="15876" max="15876" width="12.5703125" customWidth="1"/>
    <col min="15877" max="15877" width="21.85546875" customWidth="1"/>
    <col min="15878" max="15878" width="11.5703125" customWidth="1"/>
    <col min="15879" max="15879" width="10.85546875" customWidth="1"/>
    <col min="15880" max="15880" width="17" customWidth="1"/>
    <col min="15881" max="15881" width="20.42578125" customWidth="1"/>
    <col min="15882" max="15882" width="19.5703125" customWidth="1"/>
    <col min="16129" max="16129" width="6.42578125" customWidth="1"/>
    <col min="16130" max="16130" width="14.5703125" customWidth="1"/>
    <col min="16131" max="16131" width="11.28515625" customWidth="1"/>
    <col min="16132" max="16132" width="12.5703125" customWidth="1"/>
    <col min="16133" max="16133" width="21.85546875" customWidth="1"/>
    <col min="16134" max="16134" width="11.5703125" customWidth="1"/>
    <col min="16135" max="16135" width="10.85546875" customWidth="1"/>
    <col min="16136" max="16136" width="17" customWidth="1"/>
    <col min="16137" max="16137" width="20.42578125" customWidth="1"/>
    <col min="16138" max="16138" width="19.5703125" customWidth="1"/>
  </cols>
  <sheetData>
    <row r="1" spans="1:10">
      <c r="A1" s="54" t="s">
        <v>196</v>
      </c>
    </row>
    <row r="2" spans="1:10" ht="75">
      <c r="A2" s="57" t="s">
        <v>197</v>
      </c>
      <c r="B2" s="195" t="s">
        <v>198</v>
      </c>
      <c r="C2" s="195"/>
      <c r="D2" s="195"/>
      <c r="E2" s="196" t="s">
        <v>199</v>
      </c>
      <c r="F2" s="196"/>
      <c r="G2" s="196"/>
      <c r="H2" s="197" t="s">
        <v>200</v>
      </c>
      <c r="I2" s="197"/>
      <c r="J2" s="57" t="s">
        <v>201</v>
      </c>
    </row>
    <row r="3" spans="1:10" ht="90">
      <c r="A3" s="59"/>
      <c r="B3" s="58" t="s">
        <v>78</v>
      </c>
      <c r="C3" s="57" t="s">
        <v>202</v>
      </c>
      <c r="D3" s="58" t="s">
        <v>203</v>
      </c>
      <c r="E3" s="58" t="s">
        <v>78</v>
      </c>
      <c r="F3" s="57" t="s">
        <v>204</v>
      </c>
      <c r="G3" s="58" t="s">
        <v>203</v>
      </c>
      <c r="H3" s="198" t="s">
        <v>205</v>
      </c>
      <c r="I3" s="199"/>
      <c r="J3" s="58"/>
    </row>
    <row r="4" spans="1:10">
      <c r="A4" s="60"/>
      <c r="B4" s="55"/>
      <c r="C4" s="55"/>
      <c r="D4" s="55"/>
      <c r="E4" s="55"/>
      <c r="F4" s="55"/>
      <c r="G4" s="55"/>
      <c r="H4" s="61" t="s">
        <v>206</v>
      </c>
      <c r="I4" s="61" t="s">
        <v>207</v>
      </c>
      <c r="J4" s="55"/>
    </row>
    <row r="5" spans="1:10">
      <c r="A5" s="60"/>
      <c r="B5" s="55"/>
      <c r="C5" s="55"/>
      <c r="D5" s="55"/>
      <c r="E5" s="55"/>
      <c r="F5" s="55"/>
      <c r="G5" s="55"/>
      <c r="H5" s="61" t="s">
        <v>208</v>
      </c>
      <c r="I5" s="61" t="s">
        <v>207</v>
      </c>
      <c r="J5" s="55"/>
    </row>
    <row r="6" spans="1:10">
      <c r="A6" s="60"/>
      <c r="B6" s="55"/>
      <c r="C6" s="55"/>
      <c r="D6" s="55"/>
      <c r="E6" s="55"/>
      <c r="F6" s="55"/>
      <c r="G6" s="55"/>
      <c r="H6" s="61" t="s">
        <v>209</v>
      </c>
      <c r="I6" s="61" t="s">
        <v>207</v>
      </c>
      <c r="J6" s="55"/>
    </row>
    <row r="7" spans="1:10">
      <c r="A7" s="60"/>
      <c r="B7" s="55"/>
      <c r="C7" s="55"/>
      <c r="D7" s="55"/>
      <c r="E7" s="55"/>
      <c r="F7" s="55"/>
      <c r="G7" s="55"/>
      <c r="H7" s="61" t="s">
        <v>210</v>
      </c>
      <c r="I7" s="61" t="s">
        <v>207</v>
      </c>
      <c r="J7" s="55"/>
    </row>
    <row r="8" spans="1:10">
      <c r="A8" s="60"/>
      <c r="B8" s="55"/>
      <c r="C8" s="55"/>
      <c r="D8" s="55"/>
      <c r="E8" s="55"/>
      <c r="F8" s="55"/>
      <c r="G8" s="55"/>
      <c r="H8" s="61" t="s">
        <v>211</v>
      </c>
      <c r="I8" s="61" t="s">
        <v>207</v>
      </c>
      <c r="J8" s="55"/>
    </row>
    <row r="9" spans="1:10">
      <c r="A9" s="60"/>
      <c r="B9" s="55"/>
      <c r="C9" s="55"/>
      <c r="D9" s="55"/>
      <c r="E9" s="55"/>
      <c r="F9" s="55"/>
      <c r="G9" s="55"/>
      <c r="H9" s="61" t="s">
        <v>212</v>
      </c>
      <c r="I9" s="61" t="s">
        <v>207</v>
      </c>
      <c r="J9" s="55"/>
    </row>
    <row r="11" spans="1:10">
      <c r="A11" s="62" t="s">
        <v>213</v>
      </c>
    </row>
    <row r="12" spans="1:10">
      <c r="A12" s="62"/>
    </row>
    <row r="13" spans="1:10">
      <c r="A13" s="62" t="s">
        <v>214</v>
      </c>
    </row>
    <row r="14" spans="1:10">
      <c r="A14" s="62"/>
    </row>
    <row r="15" spans="1:10">
      <c r="A15" s="62" t="s">
        <v>215</v>
      </c>
    </row>
  </sheetData>
  <mergeCells count="4">
    <mergeCell ref="B2:D2"/>
    <mergeCell ref="E2:G2"/>
    <mergeCell ref="H2:I2"/>
    <mergeCell ref="H3:I3"/>
  </mergeCells>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2"/>
  <sheetViews>
    <sheetView workbookViewId="0">
      <selection activeCell="V1" sqref="V1:V1048576"/>
    </sheetView>
  </sheetViews>
  <sheetFormatPr defaultColWidth="9.140625" defaultRowHeight="15"/>
  <cols>
    <col min="2" max="2" width="49.42578125" customWidth="1"/>
    <col min="7" max="7" width="9.5703125"/>
    <col min="8" max="8" width="12.85546875"/>
    <col min="11" max="11" width="9.5703125"/>
    <col min="12" max="12" width="9" customWidth="1"/>
  </cols>
  <sheetData>
    <row r="1" spans="1:21" s="50" customFormat="1" ht="42.75" customHeight="1">
      <c r="A1" s="201" t="s">
        <v>216</v>
      </c>
      <c r="B1" s="200" t="s">
        <v>52</v>
      </c>
      <c r="C1" s="200" t="s">
        <v>17</v>
      </c>
      <c r="D1" s="200" t="s">
        <v>18</v>
      </c>
      <c r="E1" s="200" t="s">
        <v>19</v>
      </c>
      <c r="F1" s="200" t="s">
        <v>20</v>
      </c>
      <c r="G1" s="200" t="s">
        <v>21</v>
      </c>
      <c r="H1" s="202" t="s">
        <v>102</v>
      </c>
      <c r="I1" s="200" t="s">
        <v>23</v>
      </c>
      <c r="J1" s="200"/>
      <c r="K1" s="200"/>
      <c r="L1" s="200"/>
      <c r="M1" s="204" t="s">
        <v>217</v>
      </c>
      <c r="N1" s="204" t="s">
        <v>218</v>
      </c>
      <c r="O1" s="200" t="s">
        <v>219</v>
      </c>
      <c r="P1" s="203" t="s">
        <v>220</v>
      </c>
      <c r="Q1" s="200" t="s">
        <v>221</v>
      </c>
      <c r="R1" s="200"/>
      <c r="S1" s="200" t="s">
        <v>222</v>
      </c>
      <c r="T1" s="200"/>
      <c r="U1" s="200" t="s">
        <v>223</v>
      </c>
    </row>
    <row r="2" spans="1:21" s="50" customFormat="1" ht="32.25" customHeight="1">
      <c r="A2" s="201"/>
      <c r="B2" s="200"/>
      <c r="C2" s="200"/>
      <c r="D2" s="200"/>
      <c r="E2" s="200"/>
      <c r="F2" s="200"/>
      <c r="G2" s="200"/>
      <c r="H2" s="202"/>
      <c r="I2" s="200" t="s">
        <v>33</v>
      </c>
      <c r="J2" s="200"/>
      <c r="K2" s="200"/>
      <c r="L2" s="203" t="s">
        <v>71</v>
      </c>
      <c r="M2" s="204"/>
      <c r="N2" s="204"/>
      <c r="O2" s="200"/>
      <c r="P2" s="203"/>
      <c r="Q2" s="200" t="s">
        <v>35</v>
      </c>
      <c r="R2" s="200" t="s">
        <v>36</v>
      </c>
      <c r="S2" s="200" t="s">
        <v>35</v>
      </c>
      <c r="T2" s="200" t="s">
        <v>36</v>
      </c>
      <c r="U2" s="200"/>
    </row>
    <row r="3" spans="1:21" s="50" customFormat="1" ht="89.25" customHeight="1">
      <c r="A3" s="201"/>
      <c r="B3" s="200"/>
      <c r="C3" s="200"/>
      <c r="D3" s="200"/>
      <c r="E3" s="200"/>
      <c r="F3" s="200"/>
      <c r="G3" s="200"/>
      <c r="H3" s="202"/>
      <c r="I3" s="51" t="s">
        <v>72</v>
      </c>
      <c r="J3" s="51" t="s">
        <v>73</v>
      </c>
      <c r="K3" s="51" t="s">
        <v>39</v>
      </c>
      <c r="L3" s="203"/>
      <c r="M3" s="204"/>
      <c r="N3" s="204"/>
      <c r="O3" s="200"/>
      <c r="P3" s="203"/>
      <c r="Q3" s="200"/>
      <c r="R3" s="200"/>
      <c r="S3" s="200"/>
      <c r="T3" s="200"/>
      <c r="U3" s="200"/>
    </row>
    <row r="4" spans="1:21">
      <c r="A4" s="52">
        <v>1</v>
      </c>
      <c r="B4" s="73" t="s">
        <v>224</v>
      </c>
      <c r="C4" s="52">
        <v>1</v>
      </c>
      <c r="D4" s="73">
        <v>38956326</v>
      </c>
      <c r="E4" s="55">
        <v>0</v>
      </c>
      <c r="F4" s="55">
        <v>0</v>
      </c>
      <c r="G4" s="55">
        <f t="shared" ref="G4:G22" si="0">SUM(D4:F4)</f>
        <v>38956326</v>
      </c>
      <c r="H4" s="104">
        <f t="shared" ref="H4:H22" si="1">G4/128921160*100</f>
        <v>30.217169935486154</v>
      </c>
      <c r="I4" s="55">
        <v>38956326</v>
      </c>
      <c r="J4" s="55">
        <v>0</v>
      </c>
      <c r="K4" s="55">
        <f t="shared" ref="K4:K22" si="2">J4+I4</f>
        <v>38956326</v>
      </c>
      <c r="L4" s="104">
        <f t="shared" ref="L4:L22" si="3">K4/128921160*100</f>
        <v>30.217169935486154</v>
      </c>
      <c r="M4" s="55">
        <v>0</v>
      </c>
      <c r="N4" s="55">
        <v>0</v>
      </c>
      <c r="O4" s="55">
        <v>0</v>
      </c>
      <c r="P4" s="55">
        <v>0</v>
      </c>
      <c r="Q4" s="55">
        <v>0</v>
      </c>
      <c r="R4" s="55">
        <v>0</v>
      </c>
      <c r="S4" s="55">
        <v>0</v>
      </c>
      <c r="T4" s="55">
        <v>0</v>
      </c>
      <c r="U4" s="73">
        <v>38956326</v>
      </c>
    </row>
    <row r="5" spans="1:21">
      <c r="A5" s="52">
        <v>2</v>
      </c>
      <c r="B5" s="73" t="s">
        <v>225</v>
      </c>
      <c r="C5" s="52">
        <v>1</v>
      </c>
      <c r="D5" s="73">
        <v>4249193</v>
      </c>
      <c r="E5" s="55">
        <v>0</v>
      </c>
      <c r="F5" s="55">
        <v>0</v>
      </c>
      <c r="G5" s="55">
        <f t="shared" si="0"/>
        <v>4249193</v>
      </c>
      <c r="H5" s="104">
        <f t="shared" si="1"/>
        <v>3.2959624316132432</v>
      </c>
      <c r="I5" s="55">
        <v>4249193</v>
      </c>
      <c r="J5" s="55">
        <v>0</v>
      </c>
      <c r="K5" s="55">
        <f t="shared" si="2"/>
        <v>4249193</v>
      </c>
      <c r="L5" s="104">
        <f t="shared" si="3"/>
        <v>3.2959624316132432</v>
      </c>
      <c r="M5" s="55">
        <v>0</v>
      </c>
      <c r="N5" s="55">
        <v>0</v>
      </c>
      <c r="O5" s="55">
        <v>0</v>
      </c>
      <c r="P5" s="55">
        <v>0</v>
      </c>
      <c r="Q5" s="55">
        <v>0</v>
      </c>
      <c r="R5" s="55">
        <v>0</v>
      </c>
      <c r="S5" s="55">
        <v>0</v>
      </c>
      <c r="T5" s="55">
        <v>0</v>
      </c>
      <c r="U5" s="73">
        <v>4249193</v>
      </c>
    </row>
    <row r="6" spans="1:21">
      <c r="A6" s="52">
        <v>3</v>
      </c>
      <c r="B6" s="73" t="s">
        <v>226</v>
      </c>
      <c r="C6" s="52">
        <v>1</v>
      </c>
      <c r="D6" s="73">
        <v>113500</v>
      </c>
      <c r="E6" s="55">
        <v>0</v>
      </c>
      <c r="F6" s="55">
        <v>0</v>
      </c>
      <c r="G6" s="55">
        <f t="shared" si="0"/>
        <v>113500</v>
      </c>
      <c r="H6" s="104">
        <f t="shared" si="1"/>
        <v>8.8038301858283E-2</v>
      </c>
      <c r="I6" s="55">
        <v>113500</v>
      </c>
      <c r="J6" s="55">
        <v>0</v>
      </c>
      <c r="K6" s="55">
        <f t="shared" si="2"/>
        <v>113500</v>
      </c>
      <c r="L6" s="104">
        <f t="shared" si="3"/>
        <v>8.8038301858283E-2</v>
      </c>
      <c r="M6" s="55">
        <v>0</v>
      </c>
      <c r="N6" s="55">
        <v>0</v>
      </c>
      <c r="O6" s="55">
        <v>0</v>
      </c>
      <c r="P6" s="55">
        <v>0</v>
      </c>
      <c r="Q6" s="55">
        <v>0</v>
      </c>
      <c r="R6" s="55">
        <v>0</v>
      </c>
      <c r="S6" s="55">
        <v>0</v>
      </c>
      <c r="T6" s="55">
        <v>0</v>
      </c>
      <c r="U6" s="73">
        <v>113500</v>
      </c>
    </row>
    <row r="7" spans="1:21">
      <c r="A7" s="52">
        <v>4</v>
      </c>
      <c r="B7" s="73" t="s">
        <v>227</v>
      </c>
      <c r="C7" s="52">
        <v>1</v>
      </c>
      <c r="D7" s="73">
        <v>1360000</v>
      </c>
      <c r="E7" s="55">
        <v>0</v>
      </c>
      <c r="F7" s="55">
        <v>0</v>
      </c>
      <c r="G7" s="55">
        <f t="shared" si="0"/>
        <v>1360000</v>
      </c>
      <c r="H7" s="104">
        <f t="shared" si="1"/>
        <v>1.0549082865838315</v>
      </c>
      <c r="I7" s="55">
        <v>1360000</v>
      </c>
      <c r="J7" s="55">
        <v>0</v>
      </c>
      <c r="K7" s="55">
        <f t="shared" si="2"/>
        <v>1360000</v>
      </c>
      <c r="L7" s="104">
        <f t="shared" si="3"/>
        <v>1.0549082865838315</v>
      </c>
      <c r="M7" s="55">
        <v>0</v>
      </c>
      <c r="N7" s="55">
        <v>0</v>
      </c>
      <c r="O7" s="55">
        <v>0</v>
      </c>
      <c r="P7" s="55">
        <v>0</v>
      </c>
      <c r="Q7" s="55">
        <v>0</v>
      </c>
      <c r="R7" s="55">
        <v>0</v>
      </c>
      <c r="S7" s="55">
        <v>0</v>
      </c>
      <c r="T7" s="55">
        <v>0</v>
      </c>
      <c r="U7" s="73">
        <v>1360000</v>
      </c>
    </row>
    <row r="8" spans="1:21">
      <c r="A8" s="52">
        <v>5</v>
      </c>
      <c r="B8" s="73" t="s">
        <v>228</v>
      </c>
      <c r="C8" s="52">
        <v>1</v>
      </c>
      <c r="D8" s="73">
        <v>630</v>
      </c>
      <c r="E8" s="55">
        <v>0</v>
      </c>
      <c r="F8" s="55">
        <v>0</v>
      </c>
      <c r="G8" s="55">
        <f t="shared" si="0"/>
        <v>630</v>
      </c>
      <c r="H8" s="104">
        <f t="shared" si="1"/>
        <v>4.8867075040280432E-4</v>
      </c>
      <c r="I8" s="55">
        <v>630</v>
      </c>
      <c r="J8" s="55">
        <v>0</v>
      </c>
      <c r="K8" s="55">
        <f t="shared" si="2"/>
        <v>630</v>
      </c>
      <c r="L8" s="104">
        <f t="shared" si="3"/>
        <v>4.8867075040280432E-4</v>
      </c>
      <c r="M8" s="55">
        <v>0</v>
      </c>
      <c r="N8" s="55">
        <v>0</v>
      </c>
      <c r="O8" s="55">
        <v>0</v>
      </c>
      <c r="P8" s="55">
        <v>0</v>
      </c>
      <c r="Q8" s="55">
        <v>0</v>
      </c>
      <c r="R8" s="55">
        <v>0</v>
      </c>
      <c r="S8" s="55">
        <v>0</v>
      </c>
      <c r="T8" s="55">
        <v>0</v>
      </c>
      <c r="U8" s="73">
        <v>630</v>
      </c>
    </row>
    <row r="9" spans="1:21">
      <c r="A9" s="53">
        <v>5</v>
      </c>
      <c r="B9" s="73" t="s">
        <v>229</v>
      </c>
      <c r="C9" s="53">
        <v>1</v>
      </c>
      <c r="D9" s="73">
        <v>10221543</v>
      </c>
      <c r="E9" s="55">
        <v>0</v>
      </c>
      <c r="F9" s="55">
        <v>0</v>
      </c>
      <c r="G9" s="55">
        <f t="shared" si="0"/>
        <v>10221543</v>
      </c>
      <c r="H9" s="104">
        <f t="shared" si="1"/>
        <v>7.9285223620389393</v>
      </c>
      <c r="I9" s="55">
        <v>10221543</v>
      </c>
      <c r="J9" s="55">
        <v>0</v>
      </c>
      <c r="K9" s="55">
        <f t="shared" si="2"/>
        <v>10221543</v>
      </c>
      <c r="L9" s="104">
        <f t="shared" si="3"/>
        <v>7.9285223620389393</v>
      </c>
      <c r="M9" s="55">
        <v>0</v>
      </c>
      <c r="N9" s="55">
        <v>0</v>
      </c>
      <c r="O9" s="55">
        <v>0</v>
      </c>
      <c r="P9" s="55">
        <v>0</v>
      </c>
      <c r="Q9" s="55">
        <v>0</v>
      </c>
      <c r="R9" s="55">
        <v>0</v>
      </c>
      <c r="S9" s="55">
        <v>0</v>
      </c>
      <c r="T9" s="55">
        <v>0</v>
      </c>
      <c r="U9" s="73">
        <v>10221543</v>
      </c>
    </row>
    <row r="10" spans="1:21">
      <c r="A10" s="53">
        <v>6</v>
      </c>
      <c r="B10" s="73" t="s">
        <v>230</v>
      </c>
      <c r="C10" s="53">
        <v>1</v>
      </c>
      <c r="D10" s="73">
        <v>152490</v>
      </c>
      <c r="E10" s="55">
        <v>0</v>
      </c>
      <c r="F10" s="55">
        <v>0</v>
      </c>
      <c r="G10" s="55">
        <f t="shared" si="0"/>
        <v>152490</v>
      </c>
      <c r="H10" s="104">
        <f t="shared" si="1"/>
        <v>0.11828159163321211</v>
      </c>
      <c r="I10" s="55">
        <v>152490</v>
      </c>
      <c r="J10" s="55">
        <v>0</v>
      </c>
      <c r="K10" s="55">
        <f t="shared" si="2"/>
        <v>152490</v>
      </c>
      <c r="L10" s="104">
        <f t="shared" si="3"/>
        <v>0.11828159163321211</v>
      </c>
      <c r="M10" s="55">
        <v>0</v>
      </c>
      <c r="N10" s="55">
        <v>0</v>
      </c>
      <c r="O10" s="55">
        <v>0</v>
      </c>
      <c r="P10" s="55">
        <v>0</v>
      </c>
      <c r="Q10" s="55">
        <v>0</v>
      </c>
      <c r="R10" s="55">
        <v>0</v>
      </c>
      <c r="S10" s="55">
        <v>0</v>
      </c>
      <c r="T10" s="55">
        <v>0</v>
      </c>
      <c r="U10" s="73">
        <v>152490</v>
      </c>
    </row>
    <row r="11" spans="1:21">
      <c r="A11" s="52">
        <v>7</v>
      </c>
      <c r="B11" s="73" t="s">
        <v>231</v>
      </c>
      <c r="C11" s="52">
        <v>1</v>
      </c>
      <c r="D11" s="73">
        <v>11250</v>
      </c>
      <c r="E11" s="55">
        <v>0</v>
      </c>
      <c r="F11" s="55">
        <v>0</v>
      </c>
      <c r="G11" s="55">
        <f t="shared" si="0"/>
        <v>11250</v>
      </c>
      <c r="H11" s="104">
        <f t="shared" si="1"/>
        <v>8.7262634000500779E-3</v>
      </c>
      <c r="I11" s="55">
        <v>11250</v>
      </c>
      <c r="J11" s="55">
        <v>0</v>
      </c>
      <c r="K11" s="55">
        <f t="shared" si="2"/>
        <v>11250</v>
      </c>
      <c r="L11" s="104">
        <f t="shared" si="3"/>
        <v>8.7262634000500779E-3</v>
      </c>
      <c r="M11" s="55">
        <v>0</v>
      </c>
      <c r="N11" s="55">
        <v>0</v>
      </c>
      <c r="O11" s="55">
        <v>0</v>
      </c>
      <c r="P11" s="55">
        <v>0</v>
      </c>
      <c r="Q11" s="55">
        <v>0</v>
      </c>
      <c r="R11" s="55">
        <v>0</v>
      </c>
      <c r="S11" s="55">
        <v>0</v>
      </c>
      <c r="T11" s="55">
        <v>0</v>
      </c>
      <c r="U11" s="73">
        <v>11250</v>
      </c>
    </row>
    <row r="12" spans="1:21">
      <c r="A12" s="52">
        <v>7</v>
      </c>
      <c r="B12" s="73" t="s">
        <v>232</v>
      </c>
      <c r="C12" s="52">
        <v>1</v>
      </c>
      <c r="D12" s="73">
        <v>5444</v>
      </c>
      <c r="E12" s="55">
        <v>0</v>
      </c>
      <c r="F12" s="55">
        <v>0</v>
      </c>
      <c r="G12" s="55">
        <f t="shared" si="0"/>
        <v>5444</v>
      </c>
      <c r="H12" s="104">
        <f t="shared" si="1"/>
        <v>4.2227358177664553E-3</v>
      </c>
      <c r="I12" s="55">
        <v>5444</v>
      </c>
      <c r="J12" s="55">
        <v>0</v>
      </c>
      <c r="K12" s="55">
        <f t="shared" si="2"/>
        <v>5444</v>
      </c>
      <c r="L12" s="104">
        <f t="shared" si="3"/>
        <v>4.2227358177664553E-3</v>
      </c>
      <c r="M12" s="55">
        <v>0</v>
      </c>
      <c r="N12" s="55">
        <v>0</v>
      </c>
      <c r="O12" s="55">
        <v>0</v>
      </c>
      <c r="P12" s="55">
        <v>0</v>
      </c>
      <c r="Q12" s="55">
        <v>0</v>
      </c>
      <c r="R12" s="55">
        <v>0</v>
      </c>
      <c r="S12" s="55">
        <v>0</v>
      </c>
      <c r="T12" s="55">
        <v>0</v>
      </c>
      <c r="U12" s="73">
        <v>5444</v>
      </c>
    </row>
    <row r="13" spans="1:21">
      <c r="A13" s="53">
        <v>8</v>
      </c>
      <c r="B13" s="73" t="s">
        <v>233</v>
      </c>
      <c r="C13" s="52">
        <v>1</v>
      </c>
      <c r="D13" s="73">
        <v>62880</v>
      </c>
      <c r="E13" s="55">
        <v>0</v>
      </c>
      <c r="F13" s="55">
        <v>0</v>
      </c>
      <c r="G13" s="55">
        <f t="shared" si="0"/>
        <v>62880</v>
      </c>
      <c r="H13" s="104">
        <f t="shared" si="1"/>
        <v>4.8773994897346559E-2</v>
      </c>
      <c r="I13" s="55">
        <v>62880</v>
      </c>
      <c r="J13" s="55">
        <v>0</v>
      </c>
      <c r="K13" s="55">
        <f t="shared" si="2"/>
        <v>62880</v>
      </c>
      <c r="L13" s="104">
        <f t="shared" si="3"/>
        <v>4.8773994897346559E-2</v>
      </c>
      <c r="M13" s="55">
        <v>0</v>
      </c>
      <c r="N13" s="55">
        <v>0</v>
      </c>
      <c r="O13" s="55">
        <v>0</v>
      </c>
      <c r="P13" s="55">
        <v>0</v>
      </c>
      <c r="Q13" s="55">
        <v>0</v>
      </c>
      <c r="R13" s="55">
        <v>0</v>
      </c>
      <c r="S13" s="55">
        <v>0</v>
      </c>
      <c r="T13" s="55">
        <v>0</v>
      </c>
      <c r="U13" s="73">
        <v>62880</v>
      </c>
    </row>
    <row r="14" spans="1:21">
      <c r="A14" s="52">
        <v>9</v>
      </c>
      <c r="B14" s="73" t="s">
        <v>234</v>
      </c>
      <c r="C14" s="52">
        <v>1</v>
      </c>
      <c r="D14" s="73">
        <v>6500</v>
      </c>
      <c r="E14" s="55">
        <v>0</v>
      </c>
      <c r="F14" s="55">
        <v>0</v>
      </c>
      <c r="G14" s="55">
        <f t="shared" si="0"/>
        <v>6500</v>
      </c>
      <c r="H14" s="104">
        <f t="shared" si="1"/>
        <v>5.0418410755844892E-3</v>
      </c>
      <c r="I14" s="55">
        <v>6500</v>
      </c>
      <c r="J14" s="55">
        <v>0</v>
      </c>
      <c r="K14" s="55">
        <f t="shared" si="2"/>
        <v>6500</v>
      </c>
      <c r="L14" s="104">
        <f t="shared" si="3"/>
        <v>5.0418410755844892E-3</v>
      </c>
      <c r="M14" s="55">
        <v>0</v>
      </c>
      <c r="N14" s="55">
        <v>0</v>
      </c>
      <c r="O14" s="55">
        <v>0</v>
      </c>
      <c r="P14" s="55">
        <v>0</v>
      </c>
      <c r="Q14" s="55">
        <v>0</v>
      </c>
      <c r="R14" s="55">
        <v>0</v>
      </c>
      <c r="S14" s="55">
        <v>0</v>
      </c>
      <c r="T14" s="55">
        <v>0</v>
      </c>
      <c r="U14" s="73">
        <v>6500</v>
      </c>
    </row>
    <row r="15" spans="1:21">
      <c r="A15" s="53">
        <v>10</v>
      </c>
      <c r="B15" s="73" t="s">
        <v>235</v>
      </c>
      <c r="C15" s="52">
        <v>1</v>
      </c>
      <c r="D15" s="73">
        <v>4000</v>
      </c>
      <c r="E15" s="55">
        <v>0</v>
      </c>
      <c r="F15" s="55">
        <v>0</v>
      </c>
      <c r="G15" s="55">
        <f t="shared" si="0"/>
        <v>4000</v>
      </c>
      <c r="H15" s="104">
        <f t="shared" si="1"/>
        <v>3.1026714311289164E-3</v>
      </c>
      <c r="I15" s="55">
        <v>4000</v>
      </c>
      <c r="J15" s="55">
        <v>0</v>
      </c>
      <c r="K15" s="55">
        <f t="shared" si="2"/>
        <v>4000</v>
      </c>
      <c r="L15" s="104">
        <f t="shared" si="3"/>
        <v>3.1026714311289164E-3</v>
      </c>
      <c r="M15" s="55">
        <v>0</v>
      </c>
      <c r="N15" s="55">
        <v>0</v>
      </c>
      <c r="O15" s="55">
        <v>0</v>
      </c>
      <c r="P15" s="55">
        <v>0</v>
      </c>
      <c r="Q15" s="55">
        <v>0</v>
      </c>
      <c r="R15" s="55">
        <v>0</v>
      </c>
      <c r="S15" s="55">
        <v>0</v>
      </c>
      <c r="T15" s="55">
        <v>0</v>
      </c>
      <c r="U15" s="73">
        <v>4000</v>
      </c>
    </row>
    <row r="16" spans="1:21">
      <c r="A16" s="52">
        <v>11</v>
      </c>
      <c r="B16" s="73" t="s">
        <v>236</v>
      </c>
      <c r="C16" s="52">
        <v>1</v>
      </c>
      <c r="D16" s="73">
        <v>10000</v>
      </c>
      <c r="E16" s="55">
        <v>0</v>
      </c>
      <c r="F16" s="55">
        <v>0</v>
      </c>
      <c r="G16" s="55">
        <f t="shared" si="0"/>
        <v>10000</v>
      </c>
      <c r="H16" s="104">
        <f t="shared" si="1"/>
        <v>7.7566785778222904E-3</v>
      </c>
      <c r="I16" s="55">
        <v>10000</v>
      </c>
      <c r="J16" s="55">
        <v>0</v>
      </c>
      <c r="K16" s="55">
        <f t="shared" si="2"/>
        <v>10000</v>
      </c>
      <c r="L16" s="104">
        <f t="shared" si="3"/>
        <v>7.7566785778222904E-3</v>
      </c>
      <c r="M16" s="55">
        <v>0</v>
      </c>
      <c r="N16" s="55">
        <v>0</v>
      </c>
      <c r="O16" s="55">
        <v>0</v>
      </c>
      <c r="P16" s="55">
        <v>0</v>
      </c>
      <c r="Q16" s="55">
        <v>0</v>
      </c>
      <c r="R16" s="55">
        <v>0</v>
      </c>
      <c r="S16" s="55">
        <v>0</v>
      </c>
      <c r="T16" s="55">
        <v>0</v>
      </c>
      <c r="U16" s="73">
        <v>10000</v>
      </c>
    </row>
    <row r="17" spans="1:21">
      <c r="A17" s="53">
        <v>12</v>
      </c>
      <c r="B17" s="73" t="s">
        <v>237</v>
      </c>
      <c r="C17" s="52">
        <v>1</v>
      </c>
      <c r="D17" s="73">
        <v>4220</v>
      </c>
      <c r="E17" s="55">
        <v>0</v>
      </c>
      <c r="F17" s="55">
        <v>0</v>
      </c>
      <c r="G17" s="55">
        <f t="shared" si="0"/>
        <v>4220</v>
      </c>
      <c r="H17" s="104">
        <f t="shared" si="1"/>
        <v>3.2733183598410067E-3</v>
      </c>
      <c r="I17" s="55">
        <v>4220</v>
      </c>
      <c r="J17" s="55">
        <v>0</v>
      </c>
      <c r="K17" s="55">
        <f t="shared" si="2"/>
        <v>4220</v>
      </c>
      <c r="L17" s="104">
        <f t="shared" si="3"/>
        <v>3.2733183598410067E-3</v>
      </c>
      <c r="M17" s="55">
        <v>0</v>
      </c>
      <c r="N17" s="55">
        <v>0</v>
      </c>
      <c r="O17" s="55">
        <v>0</v>
      </c>
      <c r="P17" s="55">
        <v>0</v>
      </c>
      <c r="Q17" s="55">
        <v>0</v>
      </c>
      <c r="R17" s="55">
        <v>0</v>
      </c>
      <c r="S17" s="55">
        <v>0</v>
      </c>
      <c r="T17" s="55">
        <v>0</v>
      </c>
      <c r="U17" s="73">
        <v>4220</v>
      </c>
    </row>
    <row r="18" spans="1:21">
      <c r="A18" s="52">
        <v>13</v>
      </c>
      <c r="B18" s="73" t="s">
        <v>238</v>
      </c>
      <c r="C18" s="53">
        <v>1</v>
      </c>
      <c r="D18" s="73">
        <v>12650</v>
      </c>
      <c r="E18" s="55">
        <v>0</v>
      </c>
      <c r="F18" s="55">
        <v>0</v>
      </c>
      <c r="G18" s="55">
        <f t="shared" si="0"/>
        <v>12650</v>
      </c>
      <c r="H18" s="104">
        <f t="shared" si="1"/>
        <v>9.8121984009451983E-3</v>
      </c>
      <c r="I18" s="55">
        <v>12650</v>
      </c>
      <c r="J18" s="55">
        <v>0</v>
      </c>
      <c r="K18" s="55">
        <f t="shared" si="2"/>
        <v>12650</v>
      </c>
      <c r="L18" s="104">
        <f t="shared" si="3"/>
        <v>9.8121984009451983E-3</v>
      </c>
      <c r="M18" s="55">
        <v>0</v>
      </c>
      <c r="N18" s="55">
        <v>0</v>
      </c>
      <c r="O18" s="55">
        <v>0</v>
      </c>
      <c r="P18" s="55">
        <v>0</v>
      </c>
      <c r="Q18" s="55">
        <v>0</v>
      </c>
      <c r="R18" s="55">
        <v>0</v>
      </c>
      <c r="S18" s="55">
        <v>0</v>
      </c>
      <c r="T18" s="55">
        <v>0</v>
      </c>
      <c r="U18" s="73">
        <v>12650</v>
      </c>
    </row>
    <row r="19" spans="1:21">
      <c r="A19" s="53">
        <v>14</v>
      </c>
      <c r="B19" s="73" t="s">
        <v>239</v>
      </c>
      <c r="C19" s="53">
        <v>1</v>
      </c>
      <c r="D19" s="73">
        <v>50000</v>
      </c>
      <c r="E19" s="55">
        <v>0</v>
      </c>
      <c r="F19" s="55">
        <v>0</v>
      </c>
      <c r="G19" s="55">
        <f t="shared" si="0"/>
        <v>50000</v>
      </c>
      <c r="H19" s="104">
        <f t="shared" si="1"/>
        <v>3.8783392889111458E-2</v>
      </c>
      <c r="I19" s="55">
        <v>50000</v>
      </c>
      <c r="J19" s="55">
        <v>0</v>
      </c>
      <c r="K19" s="55">
        <f t="shared" si="2"/>
        <v>50000</v>
      </c>
      <c r="L19" s="104">
        <f t="shared" si="3"/>
        <v>3.8783392889111458E-2</v>
      </c>
      <c r="M19" s="55">
        <v>0</v>
      </c>
      <c r="N19" s="55">
        <v>0</v>
      </c>
      <c r="O19" s="55">
        <v>0</v>
      </c>
      <c r="P19" s="55">
        <v>0</v>
      </c>
      <c r="Q19" s="55">
        <v>0</v>
      </c>
      <c r="R19" s="55">
        <v>0</v>
      </c>
      <c r="S19" s="55">
        <v>0</v>
      </c>
      <c r="T19" s="55">
        <v>0</v>
      </c>
      <c r="U19" s="73">
        <v>50000</v>
      </c>
    </row>
    <row r="20" spans="1:21">
      <c r="A20" s="52">
        <v>15</v>
      </c>
      <c r="B20" s="73" t="s">
        <v>240</v>
      </c>
      <c r="C20" s="52">
        <v>1</v>
      </c>
      <c r="D20" s="73">
        <v>12655</v>
      </c>
      <c r="E20" s="55">
        <v>0</v>
      </c>
      <c r="F20" s="55">
        <v>0</v>
      </c>
      <c r="G20" s="55">
        <f t="shared" si="0"/>
        <v>12655</v>
      </c>
      <c r="H20" s="104">
        <f t="shared" si="1"/>
        <v>9.8160767402341084E-3</v>
      </c>
      <c r="I20" s="55">
        <v>12655</v>
      </c>
      <c r="J20" s="55">
        <v>0</v>
      </c>
      <c r="K20" s="55">
        <f t="shared" si="2"/>
        <v>12655</v>
      </c>
      <c r="L20" s="104">
        <f t="shared" si="3"/>
        <v>9.8160767402341084E-3</v>
      </c>
      <c r="M20" s="55">
        <v>0</v>
      </c>
      <c r="N20" s="55">
        <v>0</v>
      </c>
      <c r="O20" s="55">
        <v>0</v>
      </c>
      <c r="P20" s="55">
        <v>0</v>
      </c>
      <c r="Q20" s="55">
        <v>0</v>
      </c>
      <c r="R20" s="55">
        <v>0</v>
      </c>
      <c r="S20" s="55">
        <v>0</v>
      </c>
      <c r="T20" s="55">
        <v>0</v>
      </c>
      <c r="U20" s="73">
        <v>12655</v>
      </c>
    </row>
    <row r="21" spans="1:21">
      <c r="A21" s="53">
        <v>16</v>
      </c>
      <c r="B21" s="73" t="s">
        <v>241</v>
      </c>
      <c r="C21" s="52">
        <v>1</v>
      </c>
      <c r="D21" s="73">
        <v>469489</v>
      </c>
      <c r="E21" s="55">
        <v>0</v>
      </c>
      <c r="F21" s="55">
        <v>0</v>
      </c>
      <c r="G21" s="55">
        <f t="shared" si="0"/>
        <v>469489</v>
      </c>
      <c r="H21" s="104">
        <f t="shared" si="1"/>
        <v>0.36416752688232096</v>
      </c>
      <c r="I21" s="55">
        <v>469489</v>
      </c>
      <c r="J21" s="55">
        <v>0</v>
      </c>
      <c r="K21" s="55">
        <f t="shared" si="2"/>
        <v>469489</v>
      </c>
      <c r="L21" s="104">
        <f t="shared" si="3"/>
        <v>0.36416752688232096</v>
      </c>
      <c r="M21" s="55">
        <v>0</v>
      </c>
      <c r="N21" s="55">
        <v>0</v>
      </c>
      <c r="O21" s="55">
        <v>0</v>
      </c>
      <c r="P21" s="55">
        <v>0</v>
      </c>
      <c r="Q21" s="55">
        <v>0</v>
      </c>
      <c r="R21" s="55">
        <v>0</v>
      </c>
      <c r="S21" s="55">
        <v>0</v>
      </c>
      <c r="T21" s="55">
        <v>0</v>
      </c>
      <c r="U21" s="73">
        <v>469489</v>
      </c>
    </row>
    <row r="22" spans="1:21">
      <c r="A22" s="52">
        <v>17</v>
      </c>
      <c r="B22" s="73" t="s">
        <v>242</v>
      </c>
      <c r="C22" s="52">
        <v>1</v>
      </c>
      <c r="D22" s="73">
        <v>1350000</v>
      </c>
      <c r="E22" s="55">
        <v>0</v>
      </c>
      <c r="F22" s="55">
        <v>0</v>
      </c>
      <c r="G22" s="55">
        <f t="shared" si="0"/>
        <v>1350000</v>
      </c>
      <c r="H22" s="104">
        <f t="shared" si="1"/>
        <v>1.0471516080060093</v>
      </c>
      <c r="I22" s="55">
        <v>1350000</v>
      </c>
      <c r="J22" s="55">
        <v>0</v>
      </c>
      <c r="K22" s="55">
        <f t="shared" si="2"/>
        <v>1350000</v>
      </c>
      <c r="L22" s="104">
        <f t="shared" si="3"/>
        <v>1.0471516080060093</v>
      </c>
      <c r="M22" s="55">
        <v>0</v>
      </c>
      <c r="N22" s="55">
        <v>0</v>
      </c>
      <c r="O22" s="55">
        <v>0</v>
      </c>
      <c r="P22" s="55">
        <v>0</v>
      </c>
      <c r="Q22" s="55">
        <v>0</v>
      </c>
      <c r="R22" s="55">
        <v>0</v>
      </c>
      <c r="S22" s="55">
        <v>0</v>
      </c>
      <c r="T22" s="55">
        <v>0</v>
      </c>
      <c r="U22" s="73">
        <v>1350000</v>
      </c>
    </row>
  </sheetData>
  <mergeCells count="22">
    <mergeCell ref="T2:T3"/>
    <mergeCell ref="U1:U3"/>
    <mergeCell ref="O1:O3"/>
    <mergeCell ref="P1:P3"/>
    <mergeCell ref="Q2:Q3"/>
    <mergeCell ref="R2:R3"/>
    <mergeCell ref="S2:S3"/>
    <mergeCell ref="I1:L1"/>
    <mergeCell ref="Q1:R1"/>
    <mergeCell ref="S1:T1"/>
    <mergeCell ref="I2:K2"/>
    <mergeCell ref="A1:A3"/>
    <mergeCell ref="B1:B3"/>
    <mergeCell ref="C1:C3"/>
    <mergeCell ref="D1:D3"/>
    <mergeCell ref="E1:E3"/>
    <mergeCell ref="F1:F3"/>
    <mergeCell ref="G1:G3"/>
    <mergeCell ref="H1:H3"/>
    <mergeCell ref="L2:L3"/>
    <mergeCell ref="M1:M3"/>
    <mergeCell ref="N1:N3"/>
  </mergeCell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workbookViewId="0">
      <selection sqref="A1:A3"/>
    </sheetView>
  </sheetViews>
  <sheetFormatPr defaultColWidth="9.140625" defaultRowHeight="15"/>
  <cols>
    <col min="1" max="1" width="9.28515625" customWidth="1"/>
    <col min="2" max="2" width="15.7109375" customWidth="1"/>
    <col min="3" max="3" width="8.140625" customWidth="1"/>
    <col min="4" max="4" width="16.42578125" customWidth="1"/>
    <col min="5" max="5" width="31.5703125" customWidth="1"/>
  </cols>
  <sheetData>
    <row r="1" spans="1:5">
      <c r="A1" s="208" t="s">
        <v>243</v>
      </c>
      <c r="B1" s="208" t="s">
        <v>244</v>
      </c>
      <c r="C1" s="208" t="s">
        <v>245</v>
      </c>
      <c r="D1" s="208" t="s">
        <v>246</v>
      </c>
      <c r="E1" s="208" t="s">
        <v>247</v>
      </c>
    </row>
    <row r="2" spans="1:5">
      <c r="A2" s="209"/>
      <c r="B2" s="208"/>
      <c r="C2" s="208"/>
      <c r="D2" s="208"/>
      <c r="E2" s="208"/>
    </row>
    <row r="3" spans="1:5">
      <c r="A3" s="209"/>
      <c r="B3" s="208"/>
      <c r="C3" s="208"/>
      <c r="D3" s="208"/>
      <c r="E3" s="208"/>
    </row>
    <row r="4" spans="1:5">
      <c r="A4" s="205" t="s">
        <v>248</v>
      </c>
      <c r="B4" s="206"/>
      <c r="C4" s="206"/>
      <c r="D4" s="206"/>
      <c r="E4" s="207"/>
    </row>
  </sheetData>
  <mergeCells count="6">
    <mergeCell ref="A4:E4"/>
    <mergeCell ref="A1:A3"/>
    <mergeCell ref="B1:B3"/>
    <mergeCell ref="C1:C3"/>
    <mergeCell ref="D1:D3"/>
    <mergeCell ref="E1:E3"/>
  </mergeCell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80"/>
  <sheetViews>
    <sheetView topLeftCell="A64" zoomScaleNormal="100" workbookViewId="0">
      <selection activeCell="F78" sqref="F78"/>
    </sheetView>
  </sheetViews>
  <sheetFormatPr defaultColWidth="9.140625" defaultRowHeight="15"/>
  <cols>
    <col min="1" max="1" width="3.42578125" bestFit="1" customWidth="1"/>
    <col min="2" max="2" width="40.28515625" customWidth="1"/>
    <col min="3" max="3" width="20.5703125" bestFit="1" customWidth="1"/>
    <col min="4" max="4" width="13" bestFit="1" customWidth="1"/>
    <col min="5" max="5" width="8.5703125" bestFit="1" customWidth="1"/>
    <col min="6" max="6" width="12.5703125" style="146" bestFit="1" customWidth="1"/>
    <col min="7" max="7" width="7.5703125" bestFit="1" customWidth="1"/>
    <col min="8" max="8" width="16.5703125" customWidth="1"/>
    <col min="9" max="9" width="15.85546875" customWidth="1"/>
    <col min="10" max="11" width="18.28515625" customWidth="1"/>
    <col min="12" max="12" width="6.7109375" bestFit="1" customWidth="1"/>
    <col min="13" max="13" width="11.140625" bestFit="1" customWidth="1"/>
    <col min="14" max="14" width="9" bestFit="1" customWidth="1"/>
    <col min="15" max="15" width="16.7109375" customWidth="1"/>
    <col min="16" max="16" width="20.42578125" customWidth="1"/>
    <col min="17" max="17" width="9" bestFit="1" customWidth="1"/>
    <col min="18" max="18" width="8.7109375" bestFit="1" customWidth="1"/>
    <col min="19" max="19" width="13.5703125" customWidth="1"/>
    <col min="20" max="20" width="10.5703125" bestFit="1" customWidth="1"/>
    <col min="21" max="21" width="11.140625" bestFit="1" customWidth="1"/>
    <col min="22" max="22" width="31.28515625" bestFit="1" customWidth="1"/>
    <col min="23" max="23" width="18.28515625" customWidth="1"/>
    <col min="24" max="24" width="20.7109375" customWidth="1"/>
  </cols>
  <sheetData>
    <row r="1" spans="1:24" ht="120">
      <c r="A1" s="6"/>
      <c r="B1" s="7" t="s">
        <v>249</v>
      </c>
      <c r="C1" s="7" t="s">
        <v>250</v>
      </c>
      <c r="D1" s="7" t="s">
        <v>101</v>
      </c>
      <c r="E1" s="8" t="s">
        <v>17</v>
      </c>
      <c r="F1" s="140" t="s">
        <v>18</v>
      </c>
      <c r="G1" s="8" t="s">
        <v>19</v>
      </c>
      <c r="H1" s="8" t="s">
        <v>20</v>
      </c>
      <c r="I1" s="8" t="s">
        <v>21</v>
      </c>
      <c r="J1" s="7" t="s">
        <v>102</v>
      </c>
      <c r="K1" s="7" t="s">
        <v>23</v>
      </c>
      <c r="L1" s="7"/>
      <c r="M1" s="7"/>
      <c r="N1" s="7"/>
      <c r="O1" s="7" t="s">
        <v>219</v>
      </c>
      <c r="P1" s="27" t="s">
        <v>251</v>
      </c>
      <c r="Q1" s="7" t="s">
        <v>221</v>
      </c>
      <c r="R1" s="7"/>
      <c r="S1" s="7" t="s">
        <v>222</v>
      </c>
      <c r="T1" s="7"/>
      <c r="U1" s="8" t="s">
        <v>223</v>
      </c>
      <c r="V1" s="40" t="s">
        <v>252</v>
      </c>
      <c r="W1" s="40"/>
      <c r="X1" s="40"/>
    </row>
    <row r="2" spans="1:24" ht="105">
      <c r="A2" s="6"/>
      <c r="B2" s="7"/>
      <c r="C2" s="7"/>
      <c r="D2" s="7"/>
      <c r="E2" s="8"/>
      <c r="F2" s="140"/>
      <c r="G2" s="8"/>
      <c r="H2" s="8"/>
      <c r="I2" s="8"/>
      <c r="J2" s="7"/>
      <c r="K2" s="7" t="s">
        <v>33</v>
      </c>
      <c r="L2" s="7"/>
      <c r="M2" s="7"/>
      <c r="N2" s="7" t="s">
        <v>71</v>
      </c>
      <c r="O2" s="7"/>
      <c r="P2" s="27"/>
      <c r="Q2" s="27" t="s">
        <v>35</v>
      </c>
      <c r="R2" s="7" t="s">
        <v>36</v>
      </c>
      <c r="S2" s="7" t="s">
        <v>253</v>
      </c>
      <c r="T2" s="7" t="s">
        <v>254</v>
      </c>
      <c r="U2" s="8"/>
      <c r="V2" s="41" t="s">
        <v>112</v>
      </c>
      <c r="W2" s="41"/>
      <c r="X2" s="41"/>
    </row>
    <row r="3" spans="1:24" ht="105">
      <c r="A3" s="6"/>
      <c r="B3" s="7"/>
      <c r="C3" s="7"/>
      <c r="D3" s="7"/>
      <c r="E3" s="8"/>
      <c r="F3" s="140"/>
      <c r="G3" s="8"/>
      <c r="H3" s="8"/>
      <c r="I3" s="8"/>
      <c r="J3" s="7"/>
      <c r="K3" s="8" t="s">
        <v>72</v>
      </c>
      <c r="L3" s="7" t="s">
        <v>73</v>
      </c>
      <c r="M3" s="8" t="s">
        <v>39</v>
      </c>
      <c r="N3" s="7"/>
      <c r="O3" s="7"/>
      <c r="P3" s="27"/>
      <c r="Q3" s="27"/>
      <c r="R3" s="7"/>
      <c r="S3" s="7"/>
      <c r="T3" s="7"/>
      <c r="U3" s="8"/>
      <c r="V3" s="42" t="s">
        <v>113</v>
      </c>
      <c r="W3" s="42" t="s">
        <v>114</v>
      </c>
      <c r="X3" s="42" t="s">
        <v>115</v>
      </c>
    </row>
    <row r="4" spans="1:24">
      <c r="A4" s="9" t="s">
        <v>74</v>
      </c>
      <c r="B4" s="10" t="s">
        <v>116</v>
      </c>
      <c r="C4" s="10"/>
      <c r="D4" s="11"/>
      <c r="E4" s="12"/>
      <c r="F4" s="141"/>
      <c r="G4" s="12"/>
      <c r="H4" s="12"/>
      <c r="I4" s="12"/>
      <c r="J4" s="11"/>
      <c r="K4" s="12"/>
      <c r="L4" s="11"/>
      <c r="M4" s="12"/>
      <c r="N4" s="11"/>
      <c r="O4" s="11"/>
      <c r="P4" s="28"/>
      <c r="Q4" s="28"/>
      <c r="R4" s="11"/>
      <c r="S4" s="11"/>
      <c r="T4" s="11"/>
      <c r="U4" s="12"/>
      <c r="V4" s="43"/>
      <c r="W4" s="43"/>
      <c r="X4" s="43"/>
    </row>
    <row r="5" spans="1:24">
      <c r="A5" s="9" t="s">
        <v>76</v>
      </c>
      <c r="B5" s="13" t="s">
        <v>117</v>
      </c>
      <c r="C5" s="13"/>
      <c r="D5" s="11"/>
      <c r="E5" s="14">
        <v>0</v>
      </c>
      <c r="F5" s="142">
        <v>0</v>
      </c>
      <c r="G5" s="15"/>
      <c r="H5" s="15"/>
      <c r="I5" s="15">
        <f t="shared" ref="I5:I9" si="0">F5+G5+H5</f>
        <v>0</v>
      </c>
      <c r="J5" s="29">
        <f>I5/'[1]Table I'!D$10*100</f>
        <v>0</v>
      </c>
      <c r="K5" s="15">
        <f t="shared" ref="K5:K48" si="1">H5+I5</f>
        <v>0</v>
      </c>
      <c r="L5" s="30"/>
      <c r="M5" s="15">
        <f t="shared" ref="M5:M9" si="2">K5+L5</f>
        <v>0</v>
      </c>
      <c r="N5" s="29">
        <f>M5/'[1]Table I'!D$10*100</f>
        <v>0</v>
      </c>
      <c r="O5" s="31"/>
      <c r="P5" s="32">
        <f t="shared" ref="P5:P9" si="3">N5</f>
        <v>0</v>
      </c>
      <c r="Q5" s="32">
        <v>0</v>
      </c>
      <c r="R5" s="32">
        <v>0</v>
      </c>
      <c r="S5" s="44"/>
      <c r="T5" s="32">
        <v>0</v>
      </c>
      <c r="U5" s="14">
        <v>0</v>
      </c>
      <c r="V5" s="43"/>
      <c r="W5" s="43"/>
      <c r="X5" s="43"/>
    </row>
    <row r="6" spans="1:24">
      <c r="A6" s="9"/>
      <c r="B6" s="13" t="s">
        <v>78</v>
      </c>
      <c r="C6" s="13"/>
      <c r="D6" s="11"/>
      <c r="E6" s="12"/>
      <c r="F6" s="141"/>
      <c r="G6" s="12"/>
      <c r="H6" s="12"/>
      <c r="I6" s="15"/>
      <c r="J6" s="29">
        <f>I6/'[1]Table I'!D$10*100</f>
        <v>0</v>
      </c>
      <c r="K6" s="15">
        <f t="shared" si="1"/>
        <v>0</v>
      </c>
      <c r="L6" s="33"/>
      <c r="M6" s="12"/>
      <c r="N6" s="29">
        <f>M6/'[1]Table I'!D$10*100</f>
        <v>0</v>
      </c>
      <c r="O6" s="34"/>
      <c r="P6" s="32"/>
      <c r="Q6" s="28"/>
      <c r="R6" s="11"/>
      <c r="S6" s="11"/>
      <c r="T6" s="11"/>
      <c r="U6" s="12"/>
      <c r="V6" s="43"/>
      <c r="W6" s="43"/>
      <c r="X6" s="43"/>
    </row>
    <row r="7" spans="1:24">
      <c r="A7" s="9" t="s">
        <v>79</v>
      </c>
      <c r="B7" s="13" t="s">
        <v>118</v>
      </c>
      <c r="C7" s="13"/>
      <c r="D7" s="11"/>
      <c r="E7" s="14">
        <v>0</v>
      </c>
      <c r="F7" s="142">
        <v>0</v>
      </c>
      <c r="G7" s="15"/>
      <c r="H7" s="15"/>
      <c r="I7" s="15">
        <f t="shared" si="0"/>
        <v>0</v>
      </c>
      <c r="J7" s="29">
        <f>I7/'[1]Table I'!D$10*100</f>
        <v>0</v>
      </c>
      <c r="K7" s="15">
        <f t="shared" si="1"/>
        <v>0</v>
      </c>
      <c r="L7" s="30"/>
      <c r="M7" s="15">
        <f t="shared" si="2"/>
        <v>0</v>
      </c>
      <c r="N7" s="29">
        <f>M7/'[1]Table I'!D$10*100</f>
        <v>0</v>
      </c>
      <c r="O7" s="31"/>
      <c r="P7" s="32">
        <f t="shared" si="3"/>
        <v>0</v>
      </c>
      <c r="Q7" s="32">
        <v>0</v>
      </c>
      <c r="R7" s="32">
        <v>0</v>
      </c>
      <c r="S7" s="44"/>
      <c r="T7" s="32">
        <v>0</v>
      </c>
      <c r="U7" s="14">
        <v>0</v>
      </c>
      <c r="V7" s="43"/>
      <c r="W7" s="43"/>
      <c r="X7" s="43"/>
    </row>
    <row r="8" spans="1:24">
      <c r="A8" s="9"/>
      <c r="B8" s="13" t="s">
        <v>78</v>
      </c>
      <c r="C8" s="13"/>
      <c r="D8" s="11"/>
      <c r="E8" s="16"/>
      <c r="F8" s="141"/>
      <c r="G8" s="12"/>
      <c r="H8" s="12"/>
      <c r="I8" s="15"/>
      <c r="J8" s="29">
        <f>I8/'[1]Table I'!D$10*100</f>
        <v>0</v>
      </c>
      <c r="K8" s="15">
        <f t="shared" si="1"/>
        <v>0</v>
      </c>
      <c r="L8" s="33"/>
      <c r="M8" s="12"/>
      <c r="N8" s="29">
        <f>M8/'[1]Table I'!D$10*100</f>
        <v>0</v>
      </c>
      <c r="O8" s="34"/>
      <c r="P8" s="32"/>
      <c r="Q8" s="28"/>
      <c r="R8" s="11"/>
      <c r="S8" s="11"/>
      <c r="T8" s="11"/>
      <c r="U8" s="12"/>
      <c r="V8" s="43"/>
      <c r="W8" s="43"/>
      <c r="X8" s="43"/>
    </row>
    <row r="9" spans="1:24">
      <c r="A9" s="9" t="s">
        <v>81</v>
      </c>
      <c r="B9" s="13" t="s">
        <v>119</v>
      </c>
      <c r="C9" s="13"/>
      <c r="D9" s="11"/>
      <c r="E9" s="14">
        <v>0</v>
      </c>
      <c r="F9" s="142">
        <v>0</v>
      </c>
      <c r="G9" s="15"/>
      <c r="H9" s="15"/>
      <c r="I9" s="15">
        <f t="shared" si="0"/>
        <v>0</v>
      </c>
      <c r="J9" s="29">
        <f>I9/'[1]Table I'!D$10*100</f>
        <v>0</v>
      </c>
      <c r="K9" s="15">
        <f t="shared" si="1"/>
        <v>0</v>
      </c>
      <c r="L9" s="30"/>
      <c r="M9" s="15">
        <f t="shared" si="2"/>
        <v>0</v>
      </c>
      <c r="N9" s="29">
        <f>M9/'[1]Table I'!D$10*100</f>
        <v>0</v>
      </c>
      <c r="O9" s="31"/>
      <c r="P9" s="32">
        <f t="shared" si="3"/>
        <v>0</v>
      </c>
      <c r="Q9" s="32">
        <v>0</v>
      </c>
      <c r="R9" s="32">
        <v>0</v>
      </c>
      <c r="S9" s="44"/>
      <c r="T9" s="32">
        <v>0</v>
      </c>
      <c r="U9" s="14">
        <v>0</v>
      </c>
      <c r="V9" s="43"/>
      <c r="W9" s="43"/>
      <c r="X9" s="43"/>
    </row>
    <row r="10" spans="1:24">
      <c r="A10" s="9"/>
      <c r="B10" s="13" t="s">
        <v>78</v>
      </c>
      <c r="C10" s="13"/>
      <c r="D10" s="11"/>
      <c r="E10" s="12"/>
      <c r="F10" s="141"/>
      <c r="G10" s="12"/>
      <c r="H10" s="12"/>
      <c r="I10" s="15"/>
      <c r="J10" s="29">
        <f>I10/'[1]Table I'!D$10*100</f>
        <v>0</v>
      </c>
      <c r="K10" s="15">
        <f t="shared" si="1"/>
        <v>0</v>
      </c>
      <c r="L10" s="33"/>
      <c r="M10" s="12"/>
      <c r="N10" s="29">
        <f>M10/'[1]Table I'!D$10*100</f>
        <v>0</v>
      </c>
      <c r="O10" s="34"/>
      <c r="P10" s="32"/>
      <c r="Q10" s="28"/>
      <c r="R10" s="11"/>
      <c r="S10" s="11"/>
      <c r="T10" s="11"/>
      <c r="U10" s="12"/>
      <c r="V10" s="43"/>
      <c r="W10" s="43"/>
      <c r="X10" s="43"/>
    </row>
    <row r="11" spans="1:24">
      <c r="A11" s="9" t="s">
        <v>83</v>
      </c>
      <c r="B11" s="13" t="s">
        <v>120</v>
      </c>
      <c r="C11" s="13"/>
      <c r="D11" s="11"/>
      <c r="E11" s="14">
        <v>0</v>
      </c>
      <c r="F11" s="142">
        <v>0</v>
      </c>
      <c r="G11" s="12"/>
      <c r="H11" s="12"/>
      <c r="I11" s="15">
        <f t="shared" ref="I11:I15" si="4">F11+G11+H11</f>
        <v>0</v>
      </c>
      <c r="J11" s="29">
        <f>I11/'[1]Table I'!D$10*100</f>
        <v>0</v>
      </c>
      <c r="K11" s="15">
        <f t="shared" si="1"/>
        <v>0</v>
      </c>
      <c r="L11" s="33"/>
      <c r="M11" s="15">
        <f t="shared" ref="M11:M15" si="5">K11+L11</f>
        <v>0</v>
      </c>
      <c r="N11" s="29">
        <f>M11/'[1]Table I'!D$10*100</f>
        <v>0</v>
      </c>
      <c r="O11" s="34"/>
      <c r="P11" s="32">
        <f t="shared" ref="P11:P15" si="6">N11</f>
        <v>0</v>
      </c>
      <c r="Q11" s="28">
        <v>0</v>
      </c>
      <c r="R11" s="32">
        <v>0</v>
      </c>
      <c r="S11" s="11"/>
      <c r="T11" s="32">
        <v>0</v>
      </c>
      <c r="U11" s="14">
        <v>0</v>
      </c>
      <c r="V11" s="43"/>
      <c r="W11" s="43"/>
      <c r="X11" s="43"/>
    </row>
    <row r="12" spans="1:24">
      <c r="A12" s="9"/>
      <c r="B12" s="13" t="s">
        <v>78</v>
      </c>
      <c r="C12" s="13"/>
      <c r="D12" s="11"/>
      <c r="E12" s="12"/>
      <c r="F12" s="141"/>
      <c r="G12" s="12"/>
      <c r="H12" s="12"/>
      <c r="I12" s="15"/>
      <c r="J12" s="29">
        <f>I12/'[1]Table I'!D$10*100</f>
        <v>0</v>
      </c>
      <c r="K12" s="15">
        <f t="shared" si="1"/>
        <v>0</v>
      </c>
      <c r="L12" s="33"/>
      <c r="M12" s="12"/>
      <c r="N12" s="29">
        <f>M12/'[1]Table I'!D$10*100</f>
        <v>0</v>
      </c>
      <c r="O12" s="34"/>
      <c r="P12" s="32"/>
      <c r="Q12" s="28"/>
      <c r="R12" s="11"/>
      <c r="S12" s="11"/>
      <c r="T12" s="11"/>
      <c r="U12" s="12"/>
      <c r="V12" s="43"/>
      <c r="W12" s="43"/>
      <c r="X12" s="43"/>
    </row>
    <row r="13" spans="1:24">
      <c r="A13" s="9" t="s">
        <v>93</v>
      </c>
      <c r="B13" s="13" t="s">
        <v>121</v>
      </c>
      <c r="C13" s="13"/>
      <c r="D13" s="11"/>
      <c r="E13" s="14">
        <v>0</v>
      </c>
      <c r="F13" s="142">
        <v>0</v>
      </c>
      <c r="G13" s="15"/>
      <c r="H13" s="15"/>
      <c r="I13" s="15">
        <f t="shared" si="4"/>
        <v>0</v>
      </c>
      <c r="J13" s="29">
        <f>I13/'[1]Table I'!D$10*100</f>
        <v>0</v>
      </c>
      <c r="K13" s="15">
        <f t="shared" si="1"/>
        <v>0</v>
      </c>
      <c r="L13" s="30"/>
      <c r="M13" s="15">
        <f t="shared" si="5"/>
        <v>0</v>
      </c>
      <c r="N13" s="29">
        <f>M13/'[1]Table I'!D$10*100</f>
        <v>0</v>
      </c>
      <c r="O13" s="31"/>
      <c r="P13" s="32">
        <f t="shared" si="6"/>
        <v>0</v>
      </c>
      <c r="Q13" s="32">
        <v>0</v>
      </c>
      <c r="R13" s="32">
        <v>0</v>
      </c>
      <c r="S13" s="44"/>
      <c r="T13" s="32">
        <v>0</v>
      </c>
      <c r="U13" s="14">
        <v>0</v>
      </c>
      <c r="V13" s="43"/>
      <c r="W13" s="43"/>
      <c r="X13" s="43"/>
    </row>
    <row r="14" spans="1:24">
      <c r="A14" s="9"/>
      <c r="B14" s="13" t="s">
        <v>78</v>
      </c>
      <c r="C14" s="13"/>
      <c r="D14" s="11"/>
      <c r="E14" s="12"/>
      <c r="F14" s="141"/>
      <c r="G14" s="12"/>
      <c r="H14" s="12"/>
      <c r="I14" s="15"/>
      <c r="J14" s="29">
        <f>I14/'[1]Table I'!D$10*100</f>
        <v>0</v>
      </c>
      <c r="K14" s="15">
        <f t="shared" si="1"/>
        <v>0</v>
      </c>
      <c r="L14" s="33"/>
      <c r="M14" s="12"/>
      <c r="N14" s="29">
        <f>M14/'[1]Table I'!D$10*100</f>
        <v>0</v>
      </c>
      <c r="O14" s="34"/>
      <c r="P14" s="32"/>
      <c r="Q14" s="28"/>
      <c r="R14" s="11"/>
      <c r="S14" s="11"/>
      <c r="T14" s="11"/>
      <c r="U14" s="12"/>
      <c r="V14" s="43"/>
      <c r="W14" s="43"/>
      <c r="X14" s="43"/>
    </row>
    <row r="15" spans="1:24">
      <c r="A15" s="9" t="s">
        <v>122</v>
      </c>
      <c r="B15" s="13" t="s">
        <v>123</v>
      </c>
      <c r="C15" s="13"/>
      <c r="D15" s="11"/>
      <c r="E15" s="14">
        <v>0</v>
      </c>
      <c r="F15" s="142">
        <v>0</v>
      </c>
      <c r="G15" s="15"/>
      <c r="H15" s="15"/>
      <c r="I15" s="15">
        <f t="shared" si="4"/>
        <v>0</v>
      </c>
      <c r="J15" s="29">
        <f>I15/'[1]Table I'!D$10*100</f>
        <v>0</v>
      </c>
      <c r="K15" s="15">
        <f t="shared" si="1"/>
        <v>0</v>
      </c>
      <c r="L15" s="30"/>
      <c r="M15" s="15">
        <f t="shared" si="5"/>
        <v>0</v>
      </c>
      <c r="N15" s="29">
        <f>M15/'[1]Table I'!D$10*100</f>
        <v>0</v>
      </c>
      <c r="O15" s="31"/>
      <c r="P15" s="32">
        <f t="shared" si="6"/>
        <v>0</v>
      </c>
      <c r="Q15" s="32">
        <v>0</v>
      </c>
      <c r="R15" s="32">
        <v>0</v>
      </c>
      <c r="S15" s="44"/>
      <c r="T15" s="32">
        <v>0</v>
      </c>
      <c r="U15" s="14">
        <v>0</v>
      </c>
      <c r="V15" s="43"/>
      <c r="W15" s="43"/>
      <c r="X15" s="43"/>
    </row>
    <row r="16" spans="1:24">
      <c r="A16" s="9"/>
      <c r="B16" s="13" t="s">
        <v>78</v>
      </c>
      <c r="C16" s="13"/>
      <c r="D16" s="11"/>
      <c r="E16" s="16"/>
      <c r="F16" s="141"/>
      <c r="G16" s="12"/>
      <c r="H16" s="12"/>
      <c r="I16" s="15"/>
      <c r="J16" s="29">
        <f>I16/'[1]Table I'!D$10*100</f>
        <v>0</v>
      </c>
      <c r="K16" s="15">
        <f t="shared" si="1"/>
        <v>0</v>
      </c>
      <c r="L16" s="33"/>
      <c r="M16" s="12"/>
      <c r="N16" s="29">
        <f>M16/'[1]Table I'!D$10*100</f>
        <v>0</v>
      </c>
      <c r="O16" s="34"/>
      <c r="P16" s="32"/>
      <c r="Q16" s="28"/>
      <c r="R16" s="11"/>
      <c r="S16" s="11"/>
      <c r="T16" s="11"/>
      <c r="U16" s="12"/>
      <c r="V16" s="43"/>
      <c r="W16" s="43"/>
      <c r="X16" s="43"/>
    </row>
    <row r="17" spans="1:24">
      <c r="A17" s="9" t="s">
        <v>124</v>
      </c>
      <c r="B17" s="13" t="s">
        <v>125</v>
      </c>
      <c r="C17" s="13"/>
      <c r="D17" s="11"/>
      <c r="E17" s="14">
        <v>0</v>
      </c>
      <c r="F17" s="142">
        <v>0</v>
      </c>
      <c r="G17" s="15"/>
      <c r="H17" s="15"/>
      <c r="I17" s="15">
        <f t="shared" ref="I17:I21" si="7">F17+G17+H17</f>
        <v>0</v>
      </c>
      <c r="J17" s="29">
        <f>I17/'[1]Table I'!D$10*100</f>
        <v>0</v>
      </c>
      <c r="K17" s="15">
        <f t="shared" si="1"/>
        <v>0</v>
      </c>
      <c r="L17" s="30"/>
      <c r="M17" s="15">
        <f t="shared" ref="M17:M21" si="8">K17+L17</f>
        <v>0</v>
      </c>
      <c r="N17" s="29">
        <f>M17/'[1]Table I'!D$10*100</f>
        <v>0</v>
      </c>
      <c r="O17" s="31"/>
      <c r="P17" s="32">
        <f t="shared" ref="P17:P21" si="9">N17</f>
        <v>0</v>
      </c>
      <c r="Q17" s="32">
        <v>0</v>
      </c>
      <c r="R17" s="32">
        <v>0</v>
      </c>
      <c r="S17" s="44"/>
      <c r="T17" s="32">
        <v>0</v>
      </c>
      <c r="U17" s="14">
        <v>0</v>
      </c>
      <c r="V17" s="43"/>
      <c r="W17" s="43"/>
      <c r="X17" s="43"/>
    </row>
    <row r="18" spans="1:24">
      <c r="A18" s="9"/>
      <c r="B18" s="13" t="s">
        <v>78</v>
      </c>
      <c r="C18" s="13"/>
      <c r="D18" s="11"/>
      <c r="E18" s="16"/>
      <c r="F18" s="141"/>
      <c r="G18" s="12"/>
      <c r="H18" s="12"/>
      <c r="I18" s="15"/>
      <c r="J18" s="29">
        <f>I18/'[1]Table I'!D$10*100</f>
        <v>0</v>
      </c>
      <c r="K18" s="15">
        <f t="shared" si="1"/>
        <v>0</v>
      </c>
      <c r="L18" s="33"/>
      <c r="M18" s="12"/>
      <c r="N18" s="29">
        <f>M18/'[1]Table I'!D$10*100</f>
        <v>0</v>
      </c>
      <c r="O18" s="34"/>
      <c r="P18" s="32"/>
      <c r="Q18" s="28"/>
      <c r="R18" s="11"/>
      <c r="S18" s="11"/>
      <c r="T18" s="11"/>
      <c r="U18" s="12"/>
      <c r="V18" s="43"/>
      <c r="W18" s="43"/>
      <c r="X18" s="43"/>
    </row>
    <row r="19" spans="1:24">
      <c r="A19" s="9" t="s">
        <v>126</v>
      </c>
      <c r="B19" s="13" t="s">
        <v>127</v>
      </c>
      <c r="C19" s="13"/>
      <c r="D19" s="11"/>
      <c r="E19" s="14">
        <v>0</v>
      </c>
      <c r="F19" s="142">
        <v>0</v>
      </c>
      <c r="G19" s="15"/>
      <c r="H19" s="15"/>
      <c r="I19" s="15">
        <f t="shared" si="7"/>
        <v>0</v>
      </c>
      <c r="J19" s="29">
        <f>I19/'[1]Table I'!D$10*100</f>
        <v>0</v>
      </c>
      <c r="K19" s="15">
        <f t="shared" si="1"/>
        <v>0</v>
      </c>
      <c r="L19" s="30"/>
      <c r="M19" s="15">
        <f t="shared" si="8"/>
        <v>0</v>
      </c>
      <c r="N19" s="29">
        <f>M19/'[1]Table I'!D$10*100</f>
        <v>0</v>
      </c>
      <c r="O19" s="31"/>
      <c r="P19" s="32">
        <f t="shared" si="9"/>
        <v>0</v>
      </c>
      <c r="Q19" s="32">
        <v>0</v>
      </c>
      <c r="R19" s="32">
        <v>0</v>
      </c>
      <c r="S19" s="44"/>
      <c r="T19" s="32">
        <v>0</v>
      </c>
      <c r="U19" s="14">
        <v>0</v>
      </c>
      <c r="V19" s="43"/>
      <c r="W19" s="43"/>
      <c r="X19" s="43"/>
    </row>
    <row r="20" spans="1:24">
      <c r="A20" s="9"/>
      <c r="B20" s="13" t="s">
        <v>78</v>
      </c>
      <c r="C20" s="13"/>
      <c r="D20" s="11"/>
      <c r="E20" s="16"/>
      <c r="F20" s="141"/>
      <c r="G20" s="12"/>
      <c r="H20" s="12"/>
      <c r="I20" s="15"/>
      <c r="J20" s="29">
        <f>I20/'[1]Table I'!D$10*100</f>
        <v>0</v>
      </c>
      <c r="K20" s="15">
        <f t="shared" si="1"/>
        <v>0</v>
      </c>
      <c r="L20" s="33"/>
      <c r="M20" s="12"/>
      <c r="N20" s="29">
        <f>M20/'[1]Table I'!D$10*100</f>
        <v>0</v>
      </c>
      <c r="O20" s="34"/>
      <c r="P20" s="32"/>
      <c r="Q20" s="28"/>
      <c r="R20" s="11"/>
      <c r="S20" s="11"/>
      <c r="T20" s="11"/>
      <c r="U20" s="12"/>
      <c r="V20" s="43"/>
      <c r="W20" s="43"/>
      <c r="X20" s="43"/>
    </row>
    <row r="21" spans="1:24">
      <c r="A21" s="9" t="s">
        <v>128</v>
      </c>
      <c r="B21" s="13" t="s">
        <v>129</v>
      </c>
      <c r="C21" s="13"/>
      <c r="D21" s="11"/>
      <c r="E21" s="14">
        <v>0</v>
      </c>
      <c r="F21" s="142">
        <v>0</v>
      </c>
      <c r="G21" s="15"/>
      <c r="H21" s="15"/>
      <c r="I21" s="15">
        <f t="shared" si="7"/>
        <v>0</v>
      </c>
      <c r="J21" s="29">
        <f>I21/'[1]Table I'!D$10*100</f>
        <v>0</v>
      </c>
      <c r="K21" s="15">
        <f t="shared" si="1"/>
        <v>0</v>
      </c>
      <c r="L21" s="30"/>
      <c r="M21" s="15">
        <f t="shared" si="8"/>
        <v>0</v>
      </c>
      <c r="N21" s="29">
        <f>M21/'[1]Table I'!D$10*100</f>
        <v>0</v>
      </c>
      <c r="O21" s="31"/>
      <c r="P21" s="32">
        <f t="shared" si="9"/>
        <v>0</v>
      </c>
      <c r="Q21" s="32">
        <v>0</v>
      </c>
      <c r="R21" s="32">
        <v>0</v>
      </c>
      <c r="S21" s="44"/>
      <c r="T21" s="32">
        <v>0</v>
      </c>
      <c r="U21" s="14">
        <v>0</v>
      </c>
      <c r="V21" s="43"/>
      <c r="W21" s="43"/>
      <c r="X21" s="43"/>
    </row>
    <row r="22" spans="1:24">
      <c r="A22" s="9"/>
      <c r="B22" s="13" t="s">
        <v>78</v>
      </c>
      <c r="C22" s="13"/>
      <c r="D22" s="11"/>
      <c r="E22" s="16"/>
      <c r="F22" s="141"/>
      <c r="G22" s="12"/>
      <c r="H22" s="12"/>
      <c r="I22" s="15"/>
      <c r="J22" s="29">
        <f>I22/'[1]Table I'!D$10*100</f>
        <v>0</v>
      </c>
      <c r="K22" s="15">
        <f t="shared" si="1"/>
        <v>0</v>
      </c>
      <c r="L22" s="33"/>
      <c r="M22" s="12"/>
      <c r="N22" s="29">
        <f>M22/'[1]Table I'!D$10*100</f>
        <v>0</v>
      </c>
      <c r="O22" s="34"/>
      <c r="P22" s="32"/>
      <c r="Q22" s="28"/>
      <c r="R22" s="11"/>
      <c r="S22" s="45"/>
      <c r="T22" s="45"/>
      <c r="U22" s="12"/>
      <c r="V22" s="43"/>
      <c r="W22" s="43"/>
      <c r="X22" s="43"/>
    </row>
    <row r="23" spans="1:24">
      <c r="A23" s="9" t="s">
        <v>130</v>
      </c>
      <c r="B23" s="13" t="s">
        <v>131</v>
      </c>
      <c r="C23" s="13"/>
      <c r="D23" s="11"/>
      <c r="E23" s="14">
        <v>0</v>
      </c>
      <c r="F23" s="142">
        <v>0</v>
      </c>
      <c r="G23" s="15"/>
      <c r="H23" s="15"/>
      <c r="I23" s="15">
        <f>F23+G23+H23</f>
        <v>0</v>
      </c>
      <c r="J23" s="29">
        <f>I23/'[1]Table I'!D$10*100</f>
        <v>0</v>
      </c>
      <c r="K23" s="15">
        <f t="shared" si="1"/>
        <v>0</v>
      </c>
      <c r="L23" s="30"/>
      <c r="M23" s="15">
        <f>K23+L23</f>
        <v>0</v>
      </c>
      <c r="N23" s="29">
        <f>M23/'[1]Table I'!D$10*100</f>
        <v>0</v>
      </c>
      <c r="O23" s="31"/>
      <c r="P23" s="32">
        <f>N23</f>
        <v>0</v>
      </c>
      <c r="Q23" s="32">
        <v>0</v>
      </c>
      <c r="R23" s="32">
        <v>0</v>
      </c>
      <c r="S23" s="44"/>
      <c r="T23" s="32">
        <v>0</v>
      </c>
      <c r="U23" s="14">
        <v>0</v>
      </c>
      <c r="V23" s="43"/>
      <c r="W23" s="43"/>
      <c r="X23" s="43"/>
    </row>
    <row r="24" spans="1:24">
      <c r="A24" s="9"/>
      <c r="B24" s="13" t="s">
        <v>78</v>
      </c>
      <c r="C24" s="13"/>
      <c r="D24" s="11"/>
      <c r="E24" s="16"/>
      <c r="F24" s="141"/>
      <c r="G24" s="12"/>
      <c r="H24" s="12"/>
      <c r="I24" s="15"/>
      <c r="J24" s="29">
        <f>I24/'[1]Table I'!D$10*100</f>
        <v>0</v>
      </c>
      <c r="K24" s="15">
        <f t="shared" si="1"/>
        <v>0</v>
      </c>
      <c r="L24" s="33"/>
      <c r="M24" s="12"/>
      <c r="N24" s="29">
        <f>M24/'[1]Table I'!D$10*100</f>
        <v>0</v>
      </c>
      <c r="O24" s="34"/>
      <c r="P24" s="32"/>
      <c r="Q24" s="28"/>
      <c r="R24" s="11"/>
      <c r="S24" s="45"/>
      <c r="T24" s="45"/>
      <c r="U24" s="12"/>
      <c r="V24" s="43"/>
      <c r="W24" s="43"/>
      <c r="X24" s="43"/>
    </row>
    <row r="25" spans="1:24">
      <c r="A25" s="9" t="s">
        <v>132</v>
      </c>
      <c r="B25" s="13" t="s">
        <v>84</v>
      </c>
      <c r="C25" s="13"/>
      <c r="D25" s="11"/>
      <c r="E25" s="14">
        <v>0</v>
      </c>
      <c r="F25" s="142">
        <v>0</v>
      </c>
      <c r="G25" s="15"/>
      <c r="H25" s="15"/>
      <c r="I25" s="15">
        <f>F25+G25+H25</f>
        <v>0</v>
      </c>
      <c r="J25" s="29">
        <f>I25/'[1]Table I'!D$10*100</f>
        <v>0</v>
      </c>
      <c r="K25" s="15">
        <f t="shared" si="1"/>
        <v>0</v>
      </c>
      <c r="L25" s="30"/>
      <c r="M25" s="15">
        <f>K25+L25</f>
        <v>0</v>
      </c>
      <c r="N25" s="29">
        <f>M25/'[1]Table I'!D$10*100</f>
        <v>0</v>
      </c>
      <c r="O25" s="31"/>
      <c r="P25" s="32">
        <f>N25</f>
        <v>0</v>
      </c>
      <c r="Q25" s="32">
        <v>0</v>
      </c>
      <c r="R25" s="32">
        <v>0</v>
      </c>
      <c r="S25" s="44"/>
      <c r="T25" s="32">
        <v>0</v>
      </c>
      <c r="U25" s="14">
        <v>0</v>
      </c>
      <c r="V25" s="43"/>
      <c r="W25" s="43"/>
      <c r="X25" s="43"/>
    </row>
    <row r="26" spans="1:24">
      <c r="A26" s="9"/>
      <c r="B26" s="13" t="s">
        <v>78</v>
      </c>
      <c r="C26" s="13"/>
      <c r="D26" s="11"/>
      <c r="E26" s="12"/>
      <c r="F26" s="141"/>
      <c r="G26" s="12"/>
      <c r="H26" s="12"/>
      <c r="I26" s="12"/>
      <c r="J26" s="29">
        <f>I26/'[1]Table I'!D$10*100</f>
        <v>0</v>
      </c>
      <c r="K26" s="15">
        <f t="shared" si="1"/>
        <v>0</v>
      </c>
      <c r="L26" s="33"/>
      <c r="M26" s="12"/>
      <c r="N26" s="29">
        <f>M26/'[1]Table I'!D$10*100</f>
        <v>0</v>
      </c>
      <c r="O26" s="34"/>
      <c r="P26" s="32"/>
      <c r="Q26" s="28"/>
      <c r="R26" s="11"/>
      <c r="S26" s="11"/>
      <c r="T26" s="11"/>
      <c r="U26" s="12"/>
      <c r="V26" s="43"/>
      <c r="W26" s="43"/>
      <c r="X26" s="43"/>
    </row>
    <row r="27" spans="1:24">
      <c r="A27" s="17"/>
      <c r="B27" s="18"/>
      <c r="C27" s="18"/>
      <c r="D27" s="19"/>
      <c r="E27" s="20"/>
      <c r="F27" s="143"/>
      <c r="G27" s="20"/>
      <c r="H27" s="20"/>
      <c r="I27" s="20"/>
      <c r="J27" s="29">
        <f>I27/'[1]Table I'!D$10*100</f>
        <v>0</v>
      </c>
      <c r="K27" s="15">
        <f t="shared" si="1"/>
        <v>0</v>
      </c>
      <c r="L27" s="35"/>
      <c r="M27" s="20"/>
      <c r="N27" s="29">
        <f>M27/'[1]Table I'!D$10*100</f>
        <v>0</v>
      </c>
      <c r="O27" s="35"/>
      <c r="P27" s="36"/>
      <c r="Q27" s="36"/>
      <c r="R27" s="37"/>
      <c r="S27" s="19"/>
      <c r="T27" s="37"/>
      <c r="U27" s="20"/>
      <c r="V27" s="5"/>
      <c r="W27" s="5"/>
      <c r="X27" s="5"/>
    </row>
    <row r="28" spans="1:24">
      <c r="A28" s="112" t="s">
        <v>86</v>
      </c>
      <c r="B28" s="10" t="s">
        <v>134</v>
      </c>
      <c r="C28" s="10"/>
      <c r="D28" s="11"/>
      <c r="E28" s="12"/>
      <c r="F28" s="141"/>
      <c r="G28" s="12"/>
      <c r="H28" s="12"/>
      <c r="I28" s="12"/>
      <c r="J28" s="29">
        <f>I28/'[1]Table I'!D$10*100</f>
        <v>0</v>
      </c>
      <c r="K28" s="15">
        <f t="shared" si="1"/>
        <v>0</v>
      </c>
      <c r="L28" s="33"/>
      <c r="M28" s="12"/>
      <c r="N28" s="29">
        <f>M28/'[1]Table I'!D$10*100</f>
        <v>0</v>
      </c>
      <c r="O28" s="34"/>
      <c r="P28" s="32"/>
      <c r="Q28" s="28"/>
      <c r="R28" s="33"/>
      <c r="S28" s="45"/>
      <c r="T28" s="45"/>
      <c r="U28" s="12"/>
      <c r="V28" s="43"/>
      <c r="W28" s="43"/>
      <c r="X28" s="43"/>
    </row>
    <row r="29" spans="1:24">
      <c r="A29" s="9" t="s">
        <v>76</v>
      </c>
      <c r="B29" s="21" t="s">
        <v>135</v>
      </c>
      <c r="C29" s="21"/>
      <c r="D29" s="11"/>
      <c r="E29" s="14">
        <v>0</v>
      </c>
      <c r="F29" s="142">
        <v>0</v>
      </c>
      <c r="G29" s="15"/>
      <c r="H29" s="15"/>
      <c r="I29" s="15">
        <f t="shared" ref="I29:I33" si="10">F29+G29+H29</f>
        <v>0</v>
      </c>
      <c r="J29" s="29">
        <f>I29/'[1]Table I'!D$10*100</f>
        <v>0</v>
      </c>
      <c r="K29" s="15">
        <f t="shared" si="1"/>
        <v>0</v>
      </c>
      <c r="L29" s="30"/>
      <c r="M29" s="15">
        <f t="shared" ref="M29:M33" si="11">K29+L29</f>
        <v>0</v>
      </c>
      <c r="N29" s="29">
        <f>M29/'[1]Table I'!D$10*100</f>
        <v>0</v>
      </c>
      <c r="O29" s="31"/>
      <c r="P29" s="32">
        <f t="shared" ref="P29:P33" si="12">N29</f>
        <v>0</v>
      </c>
      <c r="Q29" s="32">
        <v>0</v>
      </c>
      <c r="R29" s="32">
        <v>0</v>
      </c>
      <c r="S29" s="44"/>
      <c r="T29" s="32">
        <v>0</v>
      </c>
      <c r="U29" s="14">
        <v>0</v>
      </c>
      <c r="V29" s="43"/>
      <c r="W29" s="43"/>
      <c r="X29" s="43"/>
    </row>
    <row r="30" spans="1:24">
      <c r="A30" s="9"/>
      <c r="B30" s="13" t="s">
        <v>78</v>
      </c>
      <c r="C30" s="13"/>
      <c r="D30" s="11"/>
      <c r="E30" s="12"/>
      <c r="F30" s="141"/>
      <c r="G30" s="12"/>
      <c r="H30" s="12"/>
      <c r="I30" s="12"/>
      <c r="J30" s="29">
        <f>I30/'[1]Table I'!D$10*100</f>
        <v>0</v>
      </c>
      <c r="K30" s="15">
        <f t="shared" si="1"/>
        <v>0</v>
      </c>
      <c r="L30" s="33"/>
      <c r="M30" s="12"/>
      <c r="N30" s="29">
        <f>M30/'[1]Table I'!D$10*100</f>
        <v>0</v>
      </c>
      <c r="O30" s="34"/>
      <c r="P30" s="32"/>
      <c r="Q30" s="28"/>
      <c r="R30" s="33"/>
      <c r="S30" s="45"/>
      <c r="T30" s="45"/>
      <c r="U30" s="12"/>
      <c r="V30" s="43"/>
      <c r="W30" s="43"/>
      <c r="X30" s="43"/>
    </row>
    <row r="31" spans="1:24">
      <c r="A31" s="9" t="s">
        <v>79</v>
      </c>
      <c r="B31" s="21" t="s">
        <v>136</v>
      </c>
      <c r="C31" s="21"/>
      <c r="D31" s="11"/>
      <c r="E31" s="14">
        <v>0</v>
      </c>
      <c r="F31" s="142">
        <v>0</v>
      </c>
      <c r="G31" s="15"/>
      <c r="H31" s="15"/>
      <c r="I31" s="15">
        <f t="shared" si="10"/>
        <v>0</v>
      </c>
      <c r="J31" s="29">
        <f>I31/'[1]Table I'!D$10*100</f>
        <v>0</v>
      </c>
      <c r="K31" s="15">
        <f t="shared" si="1"/>
        <v>0</v>
      </c>
      <c r="L31" s="30"/>
      <c r="M31" s="15">
        <f t="shared" si="11"/>
        <v>0</v>
      </c>
      <c r="N31" s="29">
        <f>M31/'[1]Table I'!D$10*100</f>
        <v>0</v>
      </c>
      <c r="O31" s="31"/>
      <c r="P31" s="32">
        <f t="shared" si="12"/>
        <v>0</v>
      </c>
      <c r="Q31" s="32">
        <v>0</v>
      </c>
      <c r="R31" s="32">
        <v>0</v>
      </c>
      <c r="S31" s="44"/>
      <c r="T31" s="32">
        <v>0</v>
      </c>
      <c r="U31" s="14">
        <v>0</v>
      </c>
      <c r="V31" s="43"/>
      <c r="W31" s="43"/>
      <c r="X31" s="43"/>
    </row>
    <row r="32" spans="1:24">
      <c r="A32" s="9"/>
      <c r="B32" s="13" t="s">
        <v>78</v>
      </c>
      <c r="C32" s="13"/>
      <c r="D32" s="11"/>
      <c r="E32" s="12"/>
      <c r="F32" s="141"/>
      <c r="G32" s="12"/>
      <c r="H32" s="12"/>
      <c r="I32" s="12"/>
      <c r="J32" s="29">
        <f>I32/'[1]Table I'!D$10*100</f>
        <v>0</v>
      </c>
      <c r="K32" s="15">
        <f t="shared" si="1"/>
        <v>0</v>
      </c>
      <c r="L32" s="33"/>
      <c r="M32" s="12"/>
      <c r="N32" s="29">
        <f>M32/'[1]Table I'!D$10*100</f>
        <v>0</v>
      </c>
      <c r="O32" s="34"/>
      <c r="P32" s="32"/>
      <c r="Q32" s="28"/>
      <c r="R32" s="33"/>
      <c r="S32" s="45"/>
      <c r="T32" s="45"/>
      <c r="U32" s="12"/>
      <c r="V32" s="43"/>
      <c r="W32" s="43"/>
      <c r="X32" s="43"/>
    </row>
    <row r="33" spans="1:24">
      <c r="A33" s="9" t="s">
        <v>81</v>
      </c>
      <c r="B33" s="21" t="s">
        <v>137</v>
      </c>
      <c r="C33" s="21"/>
      <c r="D33" s="11"/>
      <c r="E33" s="14">
        <v>0</v>
      </c>
      <c r="F33" s="142">
        <v>0</v>
      </c>
      <c r="G33" s="15"/>
      <c r="H33" s="15"/>
      <c r="I33" s="15">
        <f t="shared" si="10"/>
        <v>0</v>
      </c>
      <c r="J33" s="29">
        <f>I33/'[1]Table I'!D$10*100</f>
        <v>0</v>
      </c>
      <c r="K33" s="15">
        <f t="shared" si="1"/>
        <v>0</v>
      </c>
      <c r="L33" s="30"/>
      <c r="M33" s="15">
        <f t="shared" si="11"/>
        <v>0</v>
      </c>
      <c r="N33" s="29">
        <f>M33/'[1]Table I'!D$10*100</f>
        <v>0</v>
      </c>
      <c r="O33" s="31"/>
      <c r="P33" s="32">
        <f t="shared" si="12"/>
        <v>0</v>
      </c>
      <c r="Q33" s="32">
        <v>0</v>
      </c>
      <c r="R33" s="32">
        <v>0</v>
      </c>
      <c r="S33" s="44"/>
      <c r="T33" s="32">
        <v>0</v>
      </c>
      <c r="U33" s="14">
        <v>0</v>
      </c>
      <c r="V33" s="43"/>
      <c r="W33" s="43"/>
      <c r="X33" s="43"/>
    </row>
    <row r="34" spans="1:24">
      <c r="A34" s="9"/>
      <c r="B34" s="13" t="s">
        <v>78</v>
      </c>
      <c r="C34" s="13"/>
      <c r="D34" s="11"/>
      <c r="E34" s="12"/>
      <c r="F34" s="141"/>
      <c r="G34" s="12"/>
      <c r="H34" s="12"/>
      <c r="I34" s="12"/>
      <c r="J34" s="29">
        <f>I34/'[1]Table I'!D$10*100</f>
        <v>0</v>
      </c>
      <c r="K34" s="15">
        <f t="shared" si="1"/>
        <v>0</v>
      </c>
      <c r="L34" s="33"/>
      <c r="M34" s="12"/>
      <c r="N34" s="29">
        <f>M34/'[1]Table I'!D$10*100</f>
        <v>0</v>
      </c>
      <c r="O34" s="34"/>
      <c r="P34" s="32"/>
      <c r="Q34" s="28"/>
      <c r="R34" s="33"/>
      <c r="S34" s="45"/>
      <c r="T34" s="45"/>
      <c r="U34" s="12"/>
      <c r="V34" s="43"/>
      <c r="W34" s="43"/>
      <c r="X34" s="43"/>
    </row>
    <row r="35" spans="1:24">
      <c r="A35" s="9" t="s">
        <v>83</v>
      </c>
      <c r="B35" s="21" t="s">
        <v>138</v>
      </c>
      <c r="C35" s="21"/>
      <c r="D35" s="11"/>
      <c r="E35" s="14">
        <v>0</v>
      </c>
      <c r="F35" s="142">
        <v>0</v>
      </c>
      <c r="G35" s="15"/>
      <c r="H35" s="15"/>
      <c r="I35" s="15">
        <f>F35+G35+H35</f>
        <v>0</v>
      </c>
      <c r="J35" s="29">
        <f>I35/'[1]Table I'!D$10*100</f>
        <v>0</v>
      </c>
      <c r="K35" s="15">
        <f t="shared" si="1"/>
        <v>0</v>
      </c>
      <c r="L35" s="30"/>
      <c r="M35" s="15">
        <f>K35+L35</f>
        <v>0</v>
      </c>
      <c r="N35" s="29">
        <f>M35/'[1]Table I'!D$10*100</f>
        <v>0</v>
      </c>
      <c r="O35" s="31"/>
      <c r="P35" s="32">
        <f>N35</f>
        <v>0</v>
      </c>
      <c r="Q35" s="32">
        <v>0</v>
      </c>
      <c r="R35" s="32">
        <v>0</v>
      </c>
      <c r="S35" s="44"/>
      <c r="T35" s="32">
        <v>0</v>
      </c>
      <c r="U35" s="14">
        <v>0</v>
      </c>
      <c r="V35" s="43"/>
      <c r="W35" s="43"/>
      <c r="X35" s="43"/>
    </row>
    <row r="36" spans="1:24">
      <c r="A36" s="9"/>
      <c r="B36" s="13" t="s">
        <v>78</v>
      </c>
      <c r="C36" s="13"/>
      <c r="D36" s="11"/>
      <c r="E36" s="14"/>
      <c r="F36" s="142"/>
      <c r="G36" s="12"/>
      <c r="H36" s="12"/>
      <c r="I36" s="12"/>
      <c r="J36" s="29">
        <f>I36/'[1]Table I'!D$10*100</f>
        <v>0</v>
      </c>
      <c r="K36" s="15">
        <f t="shared" si="1"/>
        <v>0</v>
      </c>
      <c r="L36" s="33"/>
      <c r="M36" s="12"/>
      <c r="N36" s="29">
        <f>M36/'[1]Table I'!D$10*100</f>
        <v>0</v>
      </c>
      <c r="O36" s="34"/>
      <c r="P36" s="32"/>
      <c r="Q36" s="28"/>
      <c r="R36" s="33"/>
      <c r="S36" s="45"/>
      <c r="T36" s="45"/>
      <c r="U36" s="12"/>
      <c r="V36" s="43"/>
      <c r="W36" s="43"/>
      <c r="X36" s="43"/>
    </row>
    <row r="37" spans="1:24">
      <c r="A37" s="17" t="s">
        <v>93</v>
      </c>
      <c r="B37" s="22" t="s">
        <v>139</v>
      </c>
      <c r="C37" s="22"/>
      <c r="D37" s="19"/>
      <c r="E37" s="23"/>
      <c r="F37" s="144"/>
      <c r="G37" s="24"/>
      <c r="H37" s="24"/>
      <c r="I37" s="24"/>
      <c r="J37" s="29">
        <f>I37/'[1]Table I'!D$10*100</f>
        <v>0</v>
      </c>
      <c r="K37" s="15">
        <f t="shared" si="1"/>
        <v>0</v>
      </c>
      <c r="L37" s="37"/>
      <c r="M37" s="24"/>
      <c r="N37" s="29">
        <f>M37/'[1]Table I'!D$10*100</f>
        <v>0</v>
      </c>
      <c r="O37" s="38"/>
      <c r="P37" s="39"/>
      <c r="Q37" s="39">
        <v>0</v>
      </c>
      <c r="R37" s="32">
        <v>0</v>
      </c>
      <c r="S37" s="46"/>
      <c r="T37" s="32">
        <v>0</v>
      </c>
      <c r="U37" s="23">
        <v>0</v>
      </c>
      <c r="V37" s="5"/>
      <c r="W37" s="5"/>
      <c r="X37" s="5"/>
    </row>
    <row r="38" spans="1:24">
      <c r="A38" s="17"/>
      <c r="B38" s="10" t="s">
        <v>78</v>
      </c>
      <c r="C38" s="21"/>
      <c r="D38" s="11"/>
      <c r="E38" s="14">
        <v>0</v>
      </c>
      <c r="F38" s="142">
        <v>0</v>
      </c>
      <c r="G38" s="15"/>
      <c r="H38" s="15"/>
      <c r="I38" s="15">
        <f>F38+G38+H38</f>
        <v>0</v>
      </c>
      <c r="J38" s="29">
        <f>I38/'[1]Table I'!D$10*100</f>
        <v>0</v>
      </c>
      <c r="K38" s="15">
        <f t="shared" si="1"/>
        <v>0</v>
      </c>
      <c r="L38" s="30"/>
      <c r="M38" s="15">
        <f>K38+L38</f>
        <v>0</v>
      </c>
      <c r="N38" s="29">
        <f>M38/'[1]Table I'!D$10*100</f>
        <v>0</v>
      </c>
      <c r="O38" s="31"/>
      <c r="P38" s="32">
        <f>N38</f>
        <v>0</v>
      </c>
      <c r="Q38" s="32">
        <v>0</v>
      </c>
      <c r="R38" s="32">
        <v>0</v>
      </c>
      <c r="S38" s="44"/>
      <c r="T38" s="32">
        <v>0</v>
      </c>
      <c r="U38" s="14">
        <v>0</v>
      </c>
      <c r="V38" s="43"/>
      <c r="W38" s="43"/>
      <c r="X38" s="43"/>
    </row>
    <row r="39" spans="1:24" ht="30">
      <c r="A39" s="9" t="s">
        <v>122</v>
      </c>
      <c r="B39" s="21" t="s">
        <v>140</v>
      </c>
      <c r="C39" s="21"/>
      <c r="D39" s="11"/>
      <c r="E39" s="14"/>
      <c r="F39" s="142"/>
      <c r="G39" s="15"/>
      <c r="H39" s="15"/>
      <c r="I39" s="15"/>
      <c r="J39" s="29">
        <f>I39/'[1]Table I'!D$10*100</f>
        <v>0</v>
      </c>
      <c r="K39" s="15">
        <f t="shared" si="1"/>
        <v>0</v>
      </c>
      <c r="L39" s="30"/>
      <c r="M39" s="15"/>
      <c r="N39" s="29">
        <f>M39/'[1]Table I'!D$10*100</f>
        <v>0</v>
      </c>
      <c r="O39" s="31"/>
      <c r="P39" s="32"/>
      <c r="Q39" s="32"/>
      <c r="R39" s="30"/>
      <c r="S39" s="44"/>
      <c r="T39" s="30"/>
      <c r="U39" s="14"/>
      <c r="V39" s="43"/>
      <c r="W39" s="43"/>
      <c r="X39" s="43"/>
    </row>
    <row r="40" spans="1:24">
      <c r="A40" s="9"/>
      <c r="B40" s="13" t="s">
        <v>78</v>
      </c>
      <c r="C40" s="13"/>
      <c r="D40" s="11"/>
      <c r="E40" s="12"/>
      <c r="F40" s="141"/>
      <c r="G40" s="12"/>
      <c r="H40" s="12"/>
      <c r="I40" s="12"/>
      <c r="J40" s="29">
        <f>I40/'[1]Table I'!D$10*100</f>
        <v>0</v>
      </c>
      <c r="K40" s="15">
        <f t="shared" si="1"/>
        <v>0</v>
      </c>
      <c r="L40" s="33"/>
      <c r="M40" s="12"/>
      <c r="N40" s="29">
        <f>M40/'[1]Table I'!D$10*100</f>
        <v>0</v>
      </c>
      <c r="O40" s="34"/>
      <c r="P40" s="32"/>
      <c r="Q40" s="28"/>
      <c r="R40" s="33"/>
      <c r="S40" s="45"/>
      <c r="T40" s="45"/>
      <c r="U40" s="12"/>
      <c r="V40" s="43"/>
      <c r="W40" s="43"/>
      <c r="X40" s="43"/>
    </row>
    <row r="41" spans="1:24">
      <c r="A41" s="9" t="s">
        <v>124</v>
      </c>
      <c r="B41" s="21" t="s">
        <v>141</v>
      </c>
      <c r="C41" s="21"/>
      <c r="D41" s="11"/>
      <c r="E41" s="14">
        <v>0</v>
      </c>
      <c r="F41" s="142">
        <v>0</v>
      </c>
      <c r="G41" s="12"/>
      <c r="H41" s="12"/>
      <c r="I41" s="15">
        <f>F41+G41+H41</f>
        <v>0</v>
      </c>
      <c r="J41" s="29">
        <f>I41/'[1]Table I'!D$10*100</f>
        <v>0</v>
      </c>
      <c r="K41" s="15">
        <f t="shared" si="1"/>
        <v>0</v>
      </c>
      <c r="L41" s="33"/>
      <c r="M41" s="15">
        <f>K41+L41</f>
        <v>0</v>
      </c>
      <c r="N41" s="29">
        <f>M41/'[1]Table I'!D$10*100</f>
        <v>0</v>
      </c>
      <c r="O41" s="34"/>
      <c r="P41" s="32">
        <f>N41</f>
        <v>0</v>
      </c>
      <c r="Q41" s="28">
        <v>0</v>
      </c>
      <c r="R41" s="32">
        <v>0</v>
      </c>
      <c r="S41" s="45"/>
      <c r="T41" s="32">
        <v>0</v>
      </c>
      <c r="U41" s="14">
        <v>0</v>
      </c>
      <c r="V41" s="43"/>
      <c r="W41" s="43"/>
      <c r="X41" s="43"/>
    </row>
    <row r="42" spans="1:24">
      <c r="A42" s="9"/>
      <c r="B42" s="13" t="s">
        <v>78</v>
      </c>
      <c r="C42" s="13"/>
      <c r="D42" s="11"/>
      <c r="E42" s="12"/>
      <c r="F42" s="141"/>
      <c r="G42" s="12"/>
      <c r="H42" s="12"/>
      <c r="I42" s="12"/>
      <c r="J42" s="29">
        <f>I42/'[1]Table I'!D$10*100</f>
        <v>0</v>
      </c>
      <c r="K42" s="15">
        <f t="shared" si="1"/>
        <v>0</v>
      </c>
      <c r="L42" s="33"/>
      <c r="M42" s="12"/>
      <c r="N42" s="29">
        <f>M42/'[1]Table I'!D$10*100</f>
        <v>0</v>
      </c>
      <c r="O42" s="34"/>
      <c r="P42" s="32"/>
      <c r="Q42" s="28"/>
      <c r="R42" s="33"/>
      <c r="S42" s="45"/>
      <c r="T42" s="45"/>
      <c r="U42" s="12"/>
      <c r="V42" s="43"/>
      <c r="W42" s="43"/>
      <c r="X42" s="43"/>
    </row>
    <row r="43" spans="1:24">
      <c r="A43" s="17"/>
      <c r="B43" s="18"/>
      <c r="C43" s="18"/>
      <c r="D43" s="19"/>
      <c r="E43" s="20"/>
      <c r="F43" s="143"/>
      <c r="G43" s="20"/>
      <c r="H43" s="20"/>
      <c r="I43" s="20"/>
      <c r="J43" s="29">
        <f>I43/'[1]Table I'!D$10*100</f>
        <v>0</v>
      </c>
      <c r="K43" s="15">
        <f t="shared" si="1"/>
        <v>0</v>
      </c>
      <c r="L43" s="35"/>
      <c r="M43" s="20"/>
      <c r="N43" s="29">
        <f>M43/'[1]Table I'!D$10*100</f>
        <v>0</v>
      </c>
      <c r="O43" s="35"/>
      <c r="P43" s="36"/>
      <c r="Q43" s="36"/>
      <c r="R43" s="35"/>
      <c r="S43" s="47"/>
      <c r="T43" s="35"/>
      <c r="U43" s="20"/>
      <c r="V43" s="5"/>
      <c r="W43" s="5"/>
      <c r="X43" s="5"/>
    </row>
    <row r="44" spans="1:24">
      <c r="A44" s="112" t="s">
        <v>143</v>
      </c>
      <c r="B44" s="22" t="s">
        <v>144</v>
      </c>
      <c r="C44" s="22"/>
      <c r="D44" s="11"/>
      <c r="E44" s="14"/>
      <c r="F44" s="142"/>
      <c r="G44" s="12"/>
      <c r="H44" s="12"/>
      <c r="I44" s="15"/>
      <c r="J44" s="29">
        <f>I44/'[1]Table I'!D$10*100</f>
        <v>0</v>
      </c>
      <c r="K44" s="15">
        <f t="shared" si="1"/>
        <v>0</v>
      </c>
      <c r="L44" s="33"/>
      <c r="M44" s="12"/>
      <c r="N44" s="29">
        <f>M44/'[1]Table I'!D$10*100</f>
        <v>0</v>
      </c>
      <c r="O44" s="34"/>
      <c r="P44" s="32"/>
      <c r="Q44" s="28"/>
      <c r="R44" s="11"/>
      <c r="S44" s="11"/>
      <c r="T44" s="11"/>
      <c r="U44" s="14"/>
      <c r="V44" s="43"/>
      <c r="W44" s="43"/>
      <c r="X44" s="43"/>
    </row>
    <row r="45" spans="1:24">
      <c r="A45" s="25" t="s">
        <v>76</v>
      </c>
      <c r="B45" s="21" t="s">
        <v>145</v>
      </c>
      <c r="C45" s="21"/>
      <c r="D45" s="11"/>
      <c r="E45" s="14">
        <v>0</v>
      </c>
      <c r="F45" s="142">
        <v>0</v>
      </c>
      <c r="G45" s="15"/>
      <c r="H45" s="15"/>
      <c r="I45" s="15">
        <f t="shared" ref="I45:I50" si="13">F45+G45+H45</f>
        <v>0</v>
      </c>
      <c r="J45" s="29">
        <f>I45/'[1]Table I'!D$10*100</f>
        <v>0</v>
      </c>
      <c r="K45" s="15">
        <f t="shared" si="1"/>
        <v>0</v>
      </c>
      <c r="L45" s="30"/>
      <c r="M45" s="15">
        <f t="shared" ref="M45:M50" si="14">K45+L45</f>
        <v>0</v>
      </c>
      <c r="N45" s="29">
        <f>M45/'[1]Table I'!D$10*100</f>
        <v>0</v>
      </c>
      <c r="O45" s="31"/>
      <c r="P45" s="32">
        <f t="shared" ref="P45:P50" si="15">N45</f>
        <v>0</v>
      </c>
      <c r="Q45" s="32">
        <v>0</v>
      </c>
      <c r="R45" s="32">
        <v>0</v>
      </c>
      <c r="S45" s="44"/>
      <c r="T45" s="32">
        <v>0</v>
      </c>
      <c r="U45" s="14">
        <v>0</v>
      </c>
      <c r="V45" s="43"/>
      <c r="W45" s="43"/>
      <c r="X45" s="43"/>
    </row>
    <row r="46" spans="1:24">
      <c r="A46" s="25"/>
      <c r="B46" s="13" t="s">
        <v>78</v>
      </c>
      <c r="C46" s="13"/>
      <c r="D46" s="11"/>
      <c r="E46" s="15"/>
      <c r="F46" s="145"/>
      <c r="G46" s="15"/>
      <c r="H46" s="15"/>
      <c r="I46" s="15"/>
      <c r="J46" s="29">
        <f>I46/'[1]Table I'!D$10*100</f>
        <v>0</v>
      </c>
      <c r="K46" s="15">
        <f t="shared" si="1"/>
        <v>0</v>
      </c>
      <c r="L46" s="30"/>
      <c r="M46" s="15"/>
      <c r="N46" s="29">
        <f>M46/'[1]Table I'!D$10*100</f>
        <v>0</v>
      </c>
      <c r="O46" s="31"/>
      <c r="P46" s="32"/>
      <c r="Q46" s="32"/>
      <c r="R46" s="30"/>
      <c r="S46" s="44"/>
      <c r="T46" s="30"/>
      <c r="U46" s="15"/>
      <c r="V46" s="43"/>
      <c r="W46" s="43"/>
      <c r="X46" s="43"/>
    </row>
    <row r="47" spans="1:24">
      <c r="A47" s="25" t="s">
        <v>79</v>
      </c>
      <c r="B47" s="21" t="s">
        <v>146</v>
      </c>
      <c r="C47" s="21"/>
      <c r="D47" s="11"/>
      <c r="E47" s="14">
        <v>0</v>
      </c>
      <c r="F47" s="142">
        <v>0</v>
      </c>
      <c r="G47" s="15"/>
      <c r="H47" s="15"/>
      <c r="I47" s="15">
        <f t="shared" si="13"/>
        <v>0</v>
      </c>
      <c r="J47" s="29">
        <f>I47/'[1]Table I'!D$10*100</f>
        <v>0</v>
      </c>
      <c r="K47" s="15">
        <f t="shared" si="1"/>
        <v>0</v>
      </c>
      <c r="L47" s="30"/>
      <c r="M47" s="15">
        <f t="shared" si="14"/>
        <v>0</v>
      </c>
      <c r="N47" s="29">
        <f>M47/'[1]Table I'!D$10*100</f>
        <v>0</v>
      </c>
      <c r="O47" s="31"/>
      <c r="P47" s="32">
        <f t="shared" si="15"/>
        <v>0</v>
      </c>
      <c r="Q47" s="32">
        <v>0</v>
      </c>
      <c r="R47" s="32">
        <v>0</v>
      </c>
      <c r="S47" s="44"/>
      <c r="T47" s="32">
        <v>0</v>
      </c>
      <c r="U47" s="14">
        <v>0</v>
      </c>
      <c r="V47" s="43"/>
      <c r="W47" s="43"/>
      <c r="X47" s="43"/>
    </row>
    <row r="48" spans="1:24">
      <c r="A48" s="25"/>
      <c r="B48" s="13" t="s">
        <v>78</v>
      </c>
      <c r="C48" s="13"/>
      <c r="D48" s="11"/>
      <c r="E48" s="15"/>
      <c r="F48" s="145"/>
      <c r="G48" s="15"/>
      <c r="H48" s="15"/>
      <c r="I48" s="15"/>
      <c r="J48" s="29">
        <f>I48/'[1]Table I'!D$10*100</f>
        <v>0</v>
      </c>
      <c r="K48" s="15">
        <f t="shared" si="1"/>
        <v>0</v>
      </c>
      <c r="L48" s="30"/>
      <c r="M48" s="15"/>
      <c r="N48" s="29">
        <f>M48/'[1]Table I'!D$10*100</f>
        <v>0</v>
      </c>
      <c r="O48" s="31"/>
      <c r="P48" s="32"/>
      <c r="Q48" s="32"/>
      <c r="R48" s="30"/>
      <c r="S48" s="44"/>
      <c r="T48" s="30"/>
      <c r="U48" s="15"/>
      <c r="V48" s="43"/>
      <c r="W48" s="43"/>
      <c r="X48" s="43"/>
    </row>
    <row r="49" spans="1:24" ht="45">
      <c r="A49" s="26" t="s">
        <v>81</v>
      </c>
      <c r="B49" s="21" t="s">
        <v>147</v>
      </c>
      <c r="C49" s="21"/>
      <c r="D49" s="11"/>
      <c r="E49" s="14">
        <v>0</v>
      </c>
      <c r="F49" s="142">
        <v>0</v>
      </c>
      <c r="G49" s="15"/>
      <c r="H49" s="15"/>
      <c r="I49" s="15">
        <f t="shared" si="13"/>
        <v>0</v>
      </c>
      <c r="J49" s="29">
        <f>I49/'[1]Table I'!D$10*100</f>
        <v>0</v>
      </c>
      <c r="K49" s="15">
        <f>H49+I49+J49</f>
        <v>0</v>
      </c>
      <c r="L49" s="30"/>
      <c r="M49" s="15">
        <f t="shared" si="14"/>
        <v>0</v>
      </c>
      <c r="N49" s="29">
        <f>M49/'[1]Table I'!D$10*100</f>
        <v>0</v>
      </c>
      <c r="O49" s="31"/>
      <c r="P49" s="32">
        <f t="shared" si="15"/>
        <v>0</v>
      </c>
      <c r="Q49" s="32">
        <v>0</v>
      </c>
      <c r="R49" s="32">
        <v>0</v>
      </c>
      <c r="S49" s="44"/>
      <c r="T49" s="32">
        <v>0</v>
      </c>
      <c r="U49" s="14">
        <v>0</v>
      </c>
      <c r="V49" s="43"/>
      <c r="W49" s="43"/>
      <c r="X49" s="43"/>
    </row>
    <row r="50" spans="1:24">
      <c r="A50" s="26"/>
      <c r="B50" s="21" t="s">
        <v>78</v>
      </c>
      <c r="C50" s="21"/>
      <c r="D50" s="11"/>
      <c r="E50" s="14">
        <v>0</v>
      </c>
      <c r="F50" s="142">
        <v>0</v>
      </c>
      <c r="G50" s="15"/>
      <c r="H50" s="15"/>
      <c r="I50" s="15">
        <f t="shared" si="13"/>
        <v>0</v>
      </c>
      <c r="J50" s="29">
        <f>I50/'[1]Table I'!D$10*100</f>
        <v>0</v>
      </c>
      <c r="K50" s="15">
        <f t="shared" ref="K50:K67" si="16">H50+I50</f>
        <v>0</v>
      </c>
      <c r="L50" s="30"/>
      <c r="M50" s="15">
        <f t="shared" si="14"/>
        <v>0</v>
      </c>
      <c r="N50" s="29">
        <f>M50/'[1]Table I'!D$10*100</f>
        <v>0</v>
      </c>
      <c r="O50" s="31"/>
      <c r="P50" s="32">
        <f t="shared" si="15"/>
        <v>0</v>
      </c>
      <c r="Q50" s="32">
        <v>0</v>
      </c>
      <c r="R50" s="32">
        <v>0</v>
      </c>
      <c r="S50" s="44"/>
      <c r="T50" s="32">
        <v>0</v>
      </c>
      <c r="U50" s="14">
        <v>0</v>
      </c>
      <c r="V50" s="43"/>
      <c r="W50" s="43"/>
      <c r="X50" s="43"/>
    </row>
    <row r="51" spans="1:24">
      <c r="A51" s="17"/>
      <c r="B51" s="18"/>
      <c r="C51" s="18"/>
      <c r="D51" s="19"/>
      <c r="E51" s="20"/>
      <c r="F51" s="143"/>
      <c r="G51" s="20"/>
      <c r="H51" s="20"/>
      <c r="I51" s="20"/>
      <c r="J51" s="29">
        <f>I51/'[1]Table I'!D$10*100</f>
        <v>0</v>
      </c>
      <c r="K51" s="15">
        <f t="shared" si="16"/>
        <v>0</v>
      </c>
      <c r="L51" s="35"/>
      <c r="M51" s="20"/>
      <c r="N51" s="29">
        <f>M51/'[1]Table I'!D$10*100</f>
        <v>0</v>
      </c>
      <c r="O51" s="35"/>
      <c r="P51" s="36"/>
      <c r="Q51" s="36"/>
      <c r="R51" s="35"/>
      <c r="S51" s="35"/>
      <c r="T51" s="35"/>
      <c r="U51" s="20"/>
      <c r="V51" s="5"/>
      <c r="W51" s="5"/>
      <c r="X51" s="5"/>
    </row>
    <row r="52" spans="1:24">
      <c r="A52" s="112" t="s">
        <v>150</v>
      </c>
      <c r="B52" s="10" t="s">
        <v>151</v>
      </c>
      <c r="C52" s="10"/>
      <c r="D52" s="11"/>
      <c r="E52" s="12"/>
      <c r="F52" s="141"/>
      <c r="G52" s="12"/>
      <c r="H52" s="12"/>
      <c r="I52" s="12"/>
      <c r="J52" s="29">
        <f>I52/'[1]Table I'!D$10*100</f>
        <v>0</v>
      </c>
      <c r="K52" s="15">
        <f t="shared" si="16"/>
        <v>0</v>
      </c>
      <c r="L52" s="33"/>
      <c r="M52" s="12"/>
      <c r="N52" s="29">
        <f>M52/'[1]Table I'!D$10*100</f>
        <v>0</v>
      </c>
      <c r="O52" s="34"/>
      <c r="P52" s="32"/>
      <c r="Q52" s="28"/>
      <c r="R52" s="11"/>
      <c r="S52" s="11"/>
      <c r="T52" s="11"/>
      <c r="U52" s="12"/>
      <c r="V52" s="43"/>
      <c r="W52" s="43"/>
      <c r="X52" s="43"/>
    </row>
    <row r="53" spans="1:24">
      <c r="A53" s="9" t="s">
        <v>76</v>
      </c>
      <c r="B53" s="13" t="s">
        <v>152</v>
      </c>
      <c r="C53" s="13"/>
      <c r="D53" s="11"/>
      <c r="E53" s="12"/>
      <c r="F53" s="141"/>
      <c r="G53" s="12"/>
      <c r="H53" s="12"/>
      <c r="I53" s="15"/>
      <c r="J53" s="29">
        <f>I53/'[1]Table I'!D$10*100</f>
        <v>0</v>
      </c>
      <c r="K53" s="15">
        <f t="shared" si="16"/>
        <v>0</v>
      </c>
      <c r="L53" s="33"/>
      <c r="M53" s="15">
        <f t="shared" ref="M53:M57" si="17">K53+L53</f>
        <v>0</v>
      </c>
      <c r="N53" s="29">
        <f>M53/'[1]Table I'!D$10*100</f>
        <v>0</v>
      </c>
      <c r="O53" s="34"/>
      <c r="P53" s="32">
        <f t="shared" ref="P53:P57" si="18">N53</f>
        <v>0</v>
      </c>
      <c r="Q53" s="28">
        <v>0</v>
      </c>
      <c r="R53" s="32">
        <v>0</v>
      </c>
      <c r="S53" s="11"/>
      <c r="T53" s="32">
        <v>0</v>
      </c>
      <c r="U53" s="12">
        <v>0</v>
      </c>
      <c r="V53" s="43"/>
      <c r="W53" s="43"/>
      <c r="X53" s="43"/>
    </row>
    <row r="54" spans="1:24">
      <c r="A54" s="9"/>
      <c r="B54" s="13" t="s">
        <v>78</v>
      </c>
      <c r="C54" s="13"/>
      <c r="D54" s="11"/>
      <c r="E54" s="12"/>
      <c r="F54" s="141"/>
      <c r="G54" s="12"/>
      <c r="H54" s="12"/>
      <c r="I54" s="12"/>
      <c r="J54" s="29">
        <f>I54/'[1]Table I'!D$10*100</f>
        <v>0</v>
      </c>
      <c r="K54" s="15">
        <f t="shared" si="16"/>
        <v>0</v>
      </c>
      <c r="L54" s="33"/>
      <c r="M54" s="12"/>
      <c r="N54" s="29">
        <f>M54/'[1]Table I'!D$10*100</f>
        <v>0</v>
      </c>
      <c r="O54" s="34"/>
      <c r="P54" s="32"/>
      <c r="Q54" s="28"/>
      <c r="R54" s="11"/>
      <c r="S54" s="45"/>
      <c r="T54" s="45"/>
      <c r="U54" s="12"/>
      <c r="V54" s="43"/>
      <c r="W54" s="43"/>
      <c r="X54" s="43"/>
    </row>
    <row r="55" spans="1:24" ht="45">
      <c r="A55" s="9" t="s">
        <v>79</v>
      </c>
      <c r="B55" s="13" t="s">
        <v>153</v>
      </c>
      <c r="C55" s="13"/>
      <c r="D55" s="11"/>
      <c r="E55" s="14">
        <v>0</v>
      </c>
      <c r="F55" s="142">
        <v>0</v>
      </c>
      <c r="G55" s="15"/>
      <c r="H55" s="15"/>
      <c r="I55" s="15">
        <f t="shared" ref="I55:I59" si="19">F55+G55+H55</f>
        <v>0</v>
      </c>
      <c r="J55" s="29">
        <f>I55/'[1]Table I'!D$10*100</f>
        <v>0</v>
      </c>
      <c r="K55" s="15">
        <f t="shared" si="16"/>
        <v>0</v>
      </c>
      <c r="L55" s="30"/>
      <c r="M55" s="15">
        <f t="shared" si="17"/>
        <v>0</v>
      </c>
      <c r="N55" s="29">
        <f>M55/'[1]Table I'!D$10*100</f>
        <v>0</v>
      </c>
      <c r="O55" s="31"/>
      <c r="P55" s="32">
        <f t="shared" si="18"/>
        <v>0</v>
      </c>
      <c r="Q55" s="32">
        <v>0</v>
      </c>
      <c r="R55" s="32">
        <v>0</v>
      </c>
      <c r="S55" s="44"/>
      <c r="T55" s="32">
        <v>0</v>
      </c>
      <c r="U55" s="14">
        <v>0</v>
      </c>
      <c r="V55" s="43"/>
      <c r="W55" s="43"/>
      <c r="X55" s="43"/>
    </row>
    <row r="56" spans="1:24">
      <c r="A56" s="9"/>
      <c r="B56" s="13" t="s">
        <v>78</v>
      </c>
      <c r="C56" s="13"/>
      <c r="D56" s="11"/>
      <c r="E56" s="12"/>
      <c r="F56" s="141"/>
      <c r="G56" s="12"/>
      <c r="H56" s="12"/>
      <c r="I56" s="15"/>
      <c r="J56" s="29">
        <f>I56/'[1]Table I'!D$10*100</f>
        <v>0</v>
      </c>
      <c r="K56" s="15">
        <f t="shared" si="16"/>
        <v>0</v>
      </c>
      <c r="L56" s="33"/>
      <c r="M56" s="12"/>
      <c r="N56" s="29">
        <f>M56/'[1]Table I'!D$10*100</f>
        <v>0</v>
      </c>
      <c r="O56" s="34"/>
      <c r="P56" s="32"/>
      <c r="Q56" s="28"/>
      <c r="R56" s="11"/>
      <c r="S56" s="45"/>
      <c r="T56" s="45"/>
      <c r="U56" s="12"/>
      <c r="V56" s="43"/>
      <c r="W56" s="43"/>
      <c r="X56" s="43"/>
    </row>
    <row r="57" spans="1:24">
      <c r="A57" s="9" t="s">
        <v>81</v>
      </c>
      <c r="B57" s="13" t="s">
        <v>154</v>
      </c>
      <c r="C57" s="13"/>
      <c r="D57" s="11"/>
      <c r="E57" s="14">
        <v>0</v>
      </c>
      <c r="F57" s="142">
        <v>0</v>
      </c>
      <c r="G57" s="15"/>
      <c r="H57" s="15"/>
      <c r="I57" s="15">
        <f t="shared" si="19"/>
        <v>0</v>
      </c>
      <c r="J57" s="29">
        <f>I57/'[1]Table I'!D$10*100</f>
        <v>0</v>
      </c>
      <c r="K57" s="15">
        <f t="shared" si="16"/>
        <v>0</v>
      </c>
      <c r="L57" s="30"/>
      <c r="M57" s="15">
        <f t="shared" si="17"/>
        <v>0</v>
      </c>
      <c r="N57" s="29">
        <f>M57/'[1]Table I'!D$10*100</f>
        <v>0</v>
      </c>
      <c r="O57" s="31"/>
      <c r="P57" s="32">
        <f t="shared" si="18"/>
        <v>0</v>
      </c>
      <c r="Q57" s="32">
        <v>0</v>
      </c>
      <c r="R57" s="32">
        <v>0</v>
      </c>
      <c r="S57" s="44"/>
      <c r="T57" s="32">
        <v>0</v>
      </c>
      <c r="U57" s="14">
        <v>0</v>
      </c>
      <c r="V57" s="43"/>
      <c r="W57" s="43"/>
      <c r="X57" s="43"/>
    </row>
    <row r="58" spans="1:24">
      <c r="A58" s="9"/>
      <c r="B58" s="13" t="s">
        <v>78</v>
      </c>
      <c r="C58" s="13"/>
      <c r="D58" s="11"/>
      <c r="E58" s="12"/>
      <c r="F58" s="141"/>
      <c r="G58" s="12"/>
      <c r="H58" s="12"/>
      <c r="I58" s="15"/>
      <c r="J58" s="29">
        <f>I58/'[1]Table I'!D$10*100</f>
        <v>0</v>
      </c>
      <c r="K58" s="15">
        <f t="shared" si="16"/>
        <v>0</v>
      </c>
      <c r="L58" s="33"/>
      <c r="M58" s="12"/>
      <c r="N58" s="29">
        <f>M58/'[1]Table I'!D$10*100</f>
        <v>0</v>
      </c>
      <c r="O58" s="34"/>
      <c r="P58" s="32"/>
      <c r="Q58" s="28"/>
      <c r="R58" s="11"/>
      <c r="S58" s="45"/>
      <c r="T58" s="45"/>
      <c r="U58" s="12"/>
      <c r="V58" s="43"/>
      <c r="W58" s="43"/>
      <c r="X58" s="43"/>
    </row>
    <row r="59" spans="1:24" ht="60">
      <c r="A59" s="9" t="s">
        <v>83</v>
      </c>
      <c r="B59" s="13" t="s">
        <v>155</v>
      </c>
      <c r="C59" s="13"/>
      <c r="D59" s="11"/>
      <c r="E59" s="14">
        <v>0</v>
      </c>
      <c r="F59" s="142">
        <v>0</v>
      </c>
      <c r="G59" s="15"/>
      <c r="H59" s="15"/>
      <c r="I59" s="15">
        <f t="shared" si="19"/>
        <v>0</v>
      </c>
      <c r="J59" s="29">
        <f>I59/'[1]Table I'!D$10*100</f>
        <v>0</v>
      </c>
      <c r="K59" s="15">
        <f t="shared" si="16"/>
        <v>0</v>
      </c>
      <c r="L59" s="30"/>
      <c r="M59" s="15">
        <f t="shared" ref="M59:M65" si="20">K59+L59</f>
        <v>0</v>
      </c>
      <c r="N59" s="29">
        <f>M59/'[1]Table I'!D$10*100</f>
        <v>0</v>
      </c>
      <c r="O59" s="31"/>
      <c r="P59" s="32">
        <f t="shared" ref="P59:P65" si="21">N59</f>
        <v>0</v>
      </c>
      <c r="Q59" s="32">
        <v>0</v>
      </c>
      <c r="R59" s="32">
        <v>0</v>
      </c>
      <c r="S59" s="44"/>
      <c r="T59" s="32">
        <v>0</v>
      </c>
      <c r="U59" s="14">
        <v>0</v>
      </c>
      <c r="V59" s="43"/>
      <c r="W59" s="43"/>
      <c r="X59" s="43"/>
    </row>
    <row r="60" spans="1:24">
      <c r="A60" s="9"/>
      <c r="B60" s="13" t="s">
        <v>78</v>
      </c>
      <c r="C60" s="13"/>
      <c r="D60" s="11"/>
      <c r="E60" s="12"/>
      <c r="F60" s="141"/>
      <c r="G60" s="12"/>
      <c r="H60" s="12"/>
      <c r="I60" s="15"/>
      <c r="J60" s="29">
        <f>I60/'[1]Table I'!D$10*100</f>
        <v>0</v>
      </c>
      <c r="K60" s="15">
        <f t="shared" si="16"/>
        <v>0</v>
      </c>
      <c r="L60" s="33"/>
      <c r="M60" s="12"/>
      <c r="N60" s="29">
        <f>M60/'[1]Table I'!D$10*100</f>
        <v>0</v>
      </c>
      <c r="O60" s="34"/>
      <c r="P60" s="32"/>
      <c r="Q60" s="28"/>
      <c r="R60" s="11"/>
      <c r="S60" s="45"/>
      <c r="T60" s="45"/>
      <c r="U60" s="12"/>
      <c r="V60" s="43"/>
      <c r="W60" s="43"/>
      <c r="X60" s="43"/>
    </row>
    <row r="61" spans="1:24" ht="60">
      <c r="A61" s="9" t="s">
        <v>93</v>
      </c>
      <c r="B61" s="13" t="s">
        <v>156</v>
      </c>
      <c r="C61" s="13"/>
      <c r="D61" s="11"/>
      <c r="E61" s="14">
        <v>0</v>
      </c>
      <c r="F61" s="142">
        <v>0</v>
      </c>
      <c r="G61" s="15"/>
      <c r="H61" s="15"/>
      <c r="I61" s="15">
        <f t="shared" ref="I61:I65" si="22">F61+G61+H61</f>
        <v>0</v>
      </c>
      <c r="J61" s="29">
        <f>I61/'[1]Table I'!D$10*100</f>
        <v>0</v>
      </c>
      <c r="K61" s="15">
        <f t="shared" si="16"/>
        <v>0</v>
      </c>
      <c r="L61" s="30"/>
      <c r="M61" s="15">
        <f t="shared" si="20"/>
        <v>0</v>
      </c>
      <c r="N61" s="29">
        <f>M61/'[1]Table I'!D$10*100</f>
        <v>0</v>
      </c>
      <c r="O61" s="31"/>
      <c r="P61" s="32">
        <f t="shared" si="21"/>
        <v>0</v>
      </c>
      <c r="Q61" s="32">
        <v>0</v>
      </c>
      <c r="R61" s="32">
        <v>0</v>
      </c>
      <c r="S61" s="44"/>
      <c r="T61" s="32">
        <v>0</v>
      </c>
      <c r="U61" s="14">
        <v>0</v>
      </c>
      <c r="V61" s="43"/>
      <c r="W61" s="43"/>
      <c r="X61" s="43"/>
    </row>
    <row r="62" spans="1:24">
      <c r="A62" s="9"/>
      <c r="B62" s="13" t="s">
        <v>78</v>
      </c>
      <c r="C62" s="13"/>
      <c r="D62" s="11"/>
      <c r="E62" s="12"/>
      <c r="F62" s="141"/>
      <c r="G62" s="12"/>
      <c r="H62" s="12"/>
      <c r="I62" s="15"/>
      <c r="J62" s="29">
        <f>I62/'[1]Table I'!D$10*100</f>
        <v>0</v>
      </c>
      <c r="K62" s="15">
        <f t="shared" si="16"/>
        <v>0</v>
      </c>
      <c r="L62" s="33"/>
      <c r="M62" s="12"/>
      <c r="N62" s="29">
        <f>M62/'[1]Table I'!D$10*100</f>
        <v>0</v>
      </c>
      <c r="O62" s="34"/>
      <c r="P62" s="32"/>
      <c r="Q62" s="28"/>
      <c r="R62" s="11"/>
      <c r="S62" s="45"/>
      <c r="T62" s="45"/>
      <c r="U62" s="12"/>
      <c r="V62" s="43"/>
      <c r="W62" s="43"/>
      <c r="X62" s="43"/>
    </row>
    <row r="63" spans="1:24" ht="30">
      <c r="A63" s="9" t="s">
        <v>122</v>
      </c>
      <c r="B63" s="13" t="s">
        <v>157</v>
      </c>
      <c r="C63" s="13"/>
      <c r="D63" s="11"/>
      <c r="E63" s="14">
        <v>0</v>
      </c>
      <c r="F63" s="142">
        <v>0</v>
      </c>
      <c r="G63" s="15"/>
      <c r="H63" s="15"/>
      <c r="I63" s="15">
        <f t="shared" si="22"/>
        <v>0</v>
      </c>
      <c r="J63" s="29">
        <f>I63/'[1]Table I'!D$10*100</f>
        <v>0</v>
      </c>
      <c r="K63" s="15">
        <f t="shared" si="16"/>
        <v>0</v>
      </c>
      <c r="L63" s="30"/>
      <c r="M63" s="15">
        <f t="shared" si="20"/>
        <v>0</v>
      </c>
      <c r="N63" s="29">
        <f>M63/'[1]Table I'!D$10*100</f>
        <v>0</v>
      </c>
      <c r="O63" s="31"/>
      <c r="P63" s="32">
        <f t="shared" si="21"/>
        <v>0</v>
      </c>
      <c r="Q63" s="32">
        <v>0</v>
      </c>
      <c r="R63" s="32">
        <v>0</v>
      </c>
      <c r="S63" s="44"/>
      <c r="T63" s="32">
        <v>0</v>
      </c>
      <c r="U63" s="14">
        <v>0</v>
      </c>
      <c r="V63" s="43"/>
      <c r="W63" s="43"/>
      <c r="X63" s="43"/>
    </row>
    <row r="64" spans="1:24" s="54" customFormat="1" ht="90">
      <c r="A64" s="17"/>
      <c r="B64" s="10" t="s">
        <v>78</v>
      </c>
      <c r="C64" s="147" t="s">
        <v>255</v>
      </c>
      <c r="D64" s="19"/>
      <c r="E64" s="148">
        <v>1</v>
      </c>
      <c r="F64" s="116">
        <v>2326708</v>
      </c>
      <c r="G64" s="24"/>
      <c r="H64" s="24"/>
      <c r="I64" s="24">
        <f t="shared" si="22"/>
        <v>2326708</v>
      </c>
      <c r="J64" s="139">
        <f>I64/128921160*100</f>
        <v>1.8047526100447746</v>
      </c>
      <c r="K64" s="24">
        <f t="shared" si="16"/>
        <v>2326708</v>
      </c>
      <c r="L64" s="37"/>
      <c r="M64" s="24">
        <f t="shared" si="20"/>
        <v>2326708</v>
      </c>
      <c r="N64" s="139">
        <f>M64/128921160*100</f>
        <v>1.8047526100447746</v>
      </c>
      <c r="O64" s="24">
        <f>F64</f>
        <v>2326708</v>
      </c>
      <c r="P64" s="139">
        <f>O64/128921160*100</f>
        <v>1.8047526100447746</v>
      </c>
      <c r="Q64" s="39">
        <v>0</v>
      </c>
      <c r="R64" s="37">
        <f t="shared" ref="R64:R70" si="23">Q64/F64*100</f>
        <v>0</v>
      </c>
      <c r="S64" s="46"/>
      <c r="T64" s="37">
        <f t="shared" ref="T64:T70" si="24">S64/F64*100</f>
        <v>0</v>
      </c>
      <c r="U64" s="115">
        <f>O64</f>
        <v>2326708</v>
      </c>
      <c r="V64" s="5"/>
      <c r="W64" s="5"/>
      <c r="X64" s="5"/>
    </row>
    <row r="65" spans="1:24" ht="30">
      <c r="A65" s="9" t="s">
        <v>124</v>
      </c>
      <c r="B65" s="13" t="s">
        <v>158</v>
      </c>
      <c r="C65" s="13"/>
      <c r="D65" s="11"/>
      <c r="E65" s="14">
        <v>0</v>
      </c>
      <c r="F65" s="144">
        <v>0</v>
      </c>
      <c r="G65" s="15"/>
      <c r="H65" s="15"/>
      <c r="I65" s="15">
        <f t="shared" si="22"/>
        <v>0</v>
      </c>
      <c r="J65" s="29">
        <f>I65/'[1]Table I'!D$10*100</f>
        <v>0</v>
      </c>
      <c r="K65" s="15">
        <f t="shared" si="16"/>
        <v>0</v>
      </c>
      <c r="L65" s="30"/>
      <c r="M65" s="15">
        <f t="shared" si="20"/>
        <v>0</v>
      </c>
      <c r="N65" s="29">
        <f>M65/'[1]Table I'!D$10*100</f>
        <v>0</v>
      </c>
      <c r="O65" s="31"/>
      <c r="P65" s="32">
        <f t="shared" si="21"/>
        <v>0</v>
      </c>
      <c r="Q65" s="32">
        <v>0</v>
      </c>
      <c r="R65" s="32">
        <v>0</v>
      </c>
      <c r="S65" s="44"/>
      <c r="T65" s="32">
        <v>0</v>
      </c>
      <c r="U65" s="23">
        <v>0</v>
      </c>
      <c r="V65" s="43"/>
      <c r="W65" s="43"/>
      <c r="X65" s="43"/>
    </row>
    <row r="66" spans="1:24">
      <c r="A66" s="9"/>
      <c r="B66" s="13" t="s">
        <v>78</v>
      </c>
      <c r="C66" s="13"/>
      <c r="D66" s="11"/>
      <c r="E66" s="14"/>
      <c r="F66" s="144"/>
      <c r="G66" s="15"/>
      <c r="H66" s="15"/>
      <c r="I66" s="15"/>
      <c r="J66" s="29">
        <f>I66/'[1]Table I'!D$10*100</f>
        <v>0</v>
      </c>
      <c r="K66" s="15">
        <f t="shared" si="16"/>
        <v>0</v>
      </c>
      <c r="L66" s="30"/>
      <c r="M66" s="15"/>
      <c r="N66" s="29">
        <f>M66/'[1]Table I'!D$10*100</f>
        <v>0</v>
      </c>
      <c r="O66" s="31"/>
      <c r="P66" s="32"/>
      <c r="Q66" s="32"/>
      <c r="R66" s="30"/>
      <c r="S66" s="44"/>
      <c r="T66" s="30"/>
      <c r="U66" s="23"/>
      <c r="V66" s="43"/>
      <c r="W66" s="43"/>
      <c r="X66" s="43"/>
    </row>
    <row r="67" spans="1:24" ht="30">
      <c r="A67" s="9" t="s">
        <v>126</v>
      </c>
      <c r="B67" s="13" t="s">
        <v>159</v>
      </c>
      <c r="C67" s="13"/>
      <c r="D67" s="11"/>
      <c r="E67" s="14">
        <v>0</v>
      </c>
      <c r="F67" s="144">
        <v>0</v>
      </c>
      <c r="G67" s="15"/>
      <c r="H67" s="15"/>
      <c r="I67" s="15">
        <f t="shared" ref="I67:I71" si="25">F67+G67+H67</f>
        <v>0</v>
      </c>
      <c r="J67" s="29">
        <f>I67/'[1]Table I'!D$10*100</f>
        <v>0</v>
      </c>
      <c r="K67" s="15">
        <f t="shared" si="16"/>
        <v>0</v>
      </c>
      <c r="L67" s="30"/>
      <c r="M67" s="15">
        <f t="shared" ref="M67:M71" si="26">K67+L67</f>
        <v>0</v>
      </c>
      <c r="N67" s="29">
        <f>M67/'[1]Table I'!D$10*100</f>
        <v>0</v>
      </c>
      <c r="O67" s="31"/>
      <c r="P67" s="32">
        <f t="shared" ref="P67:P71" si="27">N67</f>
        <v>0</v>
      </c>
      <c r="Q67" s="32">
        <v>0</v>
      </c>
      <c r="R67" s="32">
        <v>0</v>
      </c>
      <c r="S67" s="44"/>
      <c r="T67" s="32">
        <v>0</v>
      </c>
      <c r="U67" s="23">
        <v>0</v>
      </c>
      <c r="V67" s="43"/>
      <c r="W67" s="43"/>
      <c r="X67" s="43"/>
    </row>
    <row r="68" spans="1:24" s="54" customFormat="1">
      <c r="A68" s="17"/>
      <c r="B68" s="10" t="s">
        <v>78</v>
      </c>
      <c r="C68" s="56" t="s">
        <v>256</v>
      </c>
      <c r="D68" s="56" t="s">
        <v>257</v>
      </c>
      <c r="E68" s="20">
        <v>1</v>
      </c>
      <c r="F68" s="115">
        <v>3890686</v>
      </c>
      <c r="G68" s="48"/>
      <c r="H68" s="20"/>
      <c r="I68" s="24">
        <f t="shared" si="25"/>
        <v>3890686</v>
      </c>
      <c r="J68" s="139">
        <f>I68/128921160*100</f>
        <v>3.0178800749233097</v>
      </c>
      <c r="K68" s="24">
        <f>I68</f>
        <v>3890686</v>
      </c>
      <c r="L68" s="37"/>
      <c r="M68" s="24">
        <f t="shared" si="26"/>
        <v>3890686</v>
      </c>
      <c r="N68" s="139">
        <f>M68/128921160*100</f>
        <v>3.0178800749233097</v>
      </c>
      <c r="O68" s="24">
        <f>M68</f>
        <v>3890686</v>
      </c>
      <c r="P68" s="139">
        <f>O68/128921160*100</f>
        <v>3.0178800749233097</v>
      </c>
      <c r="Q68" s="39">
        <v>0</v>
      </c>
      <c r="R68" s="37">
        <f t="shared" si="23"/>
        <v>0</v>
      </c>
      <c r="S68" s="46"/>
      <c r="T68" s="37">
        <f t="shared" si="24"/>
        <v>0</v>
      </c>
      <c r="U68" s="115">
        <f>O68</f>
        <v>3890686</v>
      </c>
      <c r="V68" s="5"/>
      <c r="W68" s="5"/>
      <c r="X68" s="5"/>
    </row>
    <row r="69" spans="1:24" s="54" customFormat="1">
      <c r="A69" s="17"/>
      <c r="B69" s="10" t="s">
        <v>78</v>
      </c>
      <c r="C69" s="56" t="s">
        <v>258</v>
      </c>
      <c r="D69" s="56" t="s">
        <v>259</v>
      </c>
      <c r="E69" s="20">
        <v>1</v>
      </c>
      <c r="F69" s="115">
        <v>3275483</v>
      </c>
      <c r="G69" s="48"/>
      <c r="H69" s="20"/>
      <c r="I69" s="24">
        <f t="shared" ref="I69" si="28">F69+G69+H69</f>
        <v>3275483</v>
      </c>
      <c r="J69" s="139">
        <f>I69/128921160*100</f>
        <v>2.5406868818121091</v>
      </c>
      <c r="K69" s="24">
        <f>I69</f>
        <v>3275483</v>
      </c>
      <c r="L69" s="37"/>
      <c r="M69" s="24">
        <f t="shared" ref="M69" si="29">K69+L69</f>
        <v>3275483</v>
      </c>
      <c r="N69" s="139">
        <f>M69/128921160*100</f>
        <v>2.5406868818121091</v>
      </c>
      <c r="O69" s="24">
        <f>M69</f>
        <v>3275483</v>
      </c>
      <c r="P69" s="139">
        <f>O69/128921160*100</f>
        <v>2.5406868818121091</v>
      </c>
      <c r="Q69" s="39">
        <v>0</v>
      </c>
      <c r="R69" s="37">
        <f t="shared" ref="R69" si="30">Q69/F69*100</f>
        <v>0</v>
      </c>
      <c r="S69" s="46"/>
      <c r="T69" s="37">
        <f t="shared" ref="T69" si="31">S69/F69*100</f>
        <v>0</v>
      </c>
      <c r="U69" s="115">
        <f>O69</f>
        <v>3275483</v>
      </c>
      <c r="V69" s="5"/>
      <c r="W69" s="5"/>
      <c r="X69" s="5"/>
    </row>
    <row r="70" spans="1:24" s="54" customFormat="1">
      <c r="A70" s="17"/>
      <c r="B70" s="10" t="s">
        <v>78</v>
      </c>
      <c r="C70" s="56" t="s">
        <v>319</v>
      </c>
      <c r="D70" s="56" t="s">
        <v>318</v>
      </c>
      <c r="E70" s="20">
        <v>1</v>
      </c>
      <c r="F70" s="115">
        <v>1686474</v>
      </c>
      <c r="G70" s="48"/>
      <c r="H70" s="20"/>
      <c r="I70" s="24">
        <f t="shared" si="25"/>
        <v>1686474</v>
      </c>
      <c r="J70" s="139">
        <f>I70/128921160*100</f>
        <v>1.3081436747854269</v>
      </c>
      <c r="K70" s="24">
        <f>I70</f>
        <v>1686474</v>
      </c>
      <c r="L70" s="37"/>
      <c r="M70" s="24">
        <f t="shared" si="26"/>
        <v>1686474</v>
      </c>
      <c r="N70" s="139">
        <f>M70/128921160*100</f>
        <v>1.3081436747854269</v>
      </c>
      <c r="O70" s="24">
        <f>M70</f>
        <v>1686474</v>
      </c>
      <c r="P70" s="139">
        <f>O70/128921160*100</f>
        <v>1.3081436747854269</v>
      </c>
      <c r="Q70" s="39">
        <v>0</v>
      </c>
      <c r="R70" s="37">
        <f t="shared" si="23"/>
        <v>0</v>
      </c>
      <c r="S70" s="46"/>
      <c r="T70" s="37">
        <f t="shared" si="24"/>
        <v>0</v>
      </c>
      <c r="U70" s="115">
        <f>O70</f>
        <v>1686474</v>
      </c>
      <c r="V70" s="5"/>
      <c r="W70" s="5"/>
      <c r="X70" s="5"/>
    </row>
    <row r="71" spans="1:24">
      <c r="A71" s="9" t="s">
        <v>128</v>
      </c>
      <c r="B71" s="13" t="s">
        <v>160</v>
      </c>
      <c r="C71" s="13"/>
      <c r="D71" s="11"/>
      <c r="E71" s="14">
        <v>0</v>
      </c>
      <c r="F71" s="142">
        <v>0</v>
      </c>
      <c r="G71" s="15"/>
      <c r="H71" s="15"/>
      <c r="I71" s="15">
        <f t="shared" si="25"/>
        <v>0</v>
      </c>
      <c r="J71" s="29">
        <f>I71/'[1]Table I'!D$10*100</f>
        <v>0</v>
      </c>
      <c r="K71" s="15">
        <f t="shared" ref="K71:K76" si="32">H71+I71</f>
        <v>0</v>
      </c>
      <c r="L71" s="30"/>
      <c r="M71" s="15">
        <f t="shared" si="26"/>
        <v>0</v>
      </c>
      <c r="N71" s="29">
        <f>M71/'[1]Table I'!D$10*100</f>
        <v>0</v>
      </c>
      <c r="O71" s="31"/>
      <c r="P71" s="32">
        <f t="shared" si="27"/>
        <v>0</v>
      </c>
      <c r="Q71" s="32">
        <v>0</v>
      </c>
      <c r="R71" s="32">
        <v>0</v>
      </c>
      <c r="S71" s="44"/>
      <c r="T71" s="32">
        <v>0</v>
      </c>
      <c r="U71" s="14">
        <v>0</v>
      </c>
      <c r="V71" s="43"/>
      <c r="W71" s="43"/>
      <c r="X71" s="43"/>
    </row>
    <row r="72" spans="1:24">
      <c r="A72" s="9"/>
      <c r="B72" s="13" t="s">
        <v>78</v>
      </c>
      <c r="C72" s="13"/>
      <c r="D72" s="11"/>
      <c r="E72" s="12"/>
      <c r="F72" s="141"/>
      <c r="G72" s="16"/>
      <c r="H72" s="12"/>
      <c r="I72" s="15"/>
      <c r="J72" s="29">
        <f>I72/'[1]Table I'!D$10*100</f>
        <v>0</v>
      </c>
      <c r="K72" s="15">
        <f t="shared" si="32"/>
        <v>0</v>
      </c>
      <c r="L72" s="33"/>
      <c r="M72" s="12"/>
      <c r="N72" s="29">
        <f>M72/'[1]Table I'!D$10*100</f>
        <v>0</v>
      </c>
      <c r="O72" s="34"/>
      <c r="P72" s="32"/>
      <c r="Q72" s="28"/>
      <c r="R72" s="11"/>
      <c r="S72" s="45"/>
      <c r="T72" s="45"/>
      <c r="U72" s="12"/>
      <c r="V72" s="43"/>
      <c r="W72" s="43"/>
      <c r="X72" s="43"/>
    </row>
    <row r="73" spans="1:24">
      <c r="A73" s="9" t="s">
        <v>130</v>
      </c>
      <c r="B73" s="13" t="s">
        <v>161</v>
      </c>
      <c r="C73" s="13"/>
      <c r="D73" s="11"/>
      <c r="E73" s="14">
        <v>0</v>
      </c>
      <c r="F73" s="142">
        <v>0</v>
      </c>
      <c r="G73" s="15"/>
      <c r="H73" s="15"/>
      <c r="I73" s="15">
        <f t="shared" ref="I73:I75" si="33">F73+G73+H73</f>
        <v>0</v>
      </c>
      <c r="J73" s="29">
        <f>I73/'[1]Table I'!D$10*100</f>
        <v>0</v>
      </c>
      <c r="K73" s="15">
        <f t="shared" si="32"/>
        <v>0</v>
      </c>
      <c r="L73" s="30"/>
      <c r="M73" s="15">
        <f t="shared" ref="M73:M75" si="34">K73+L73</f>
        <v>0</v>
      </c>
      <c r="N73" s="29">
        <f>M73/'[1]Table I'!D$10*100</f>
        <v>0</v>
      </c>
      <c r="O73" s="31"/>
      <c r="P73" s="32">
        <f t="shared" ref="P73:P75" si="35">N73</f>
        <v>0</v>
      </c>
      <c r="Q73" s="32">
        <v>0</v>
      </c>
      <c r="R73" s="32">
        <v>0</v>
      </c>
      <c r="S73" s="44"/>
      <c r="T73" s="32">
        <v>0</v>
      </c>
      <c r="U73" s="14">
        <v>0</v>
      </c>
      <c r="V73" s="43"/>
      <c r="W73" s="43"/>
      <c r="X73" s="43"/>
    </row>
    <row r="74" spans="1:24">
      <c r="A74" s="9"/>
      <c r="B74" s="13" t="s">
        <v>78</v>
      </c>
      <c r="C74" s="13"/>
      <c r="D74" s="11"/>
      <c r="E74" s="12"/>
      <c r="F74" s="141"/>
      <c r="G74" s="16"/>
      <c r="H74" s="12"/>
      <c r="I74" s="15"/>
      <c r="J74" s="29">
        <f>I74/'[1]Table I'!D$10*100</f>
        <v>0</v>
      </c>
      <c r="K74" s="15">
        <f t="shared" si="32"/>
        <v>0</v>
      </c>
      <c r="L74" s="33"/>
      <c r="M74" s="12"/>
      <c r="N74" s="29">
        <f>M74/'[1]Table I'!D$10*100</f>
        <v>0</v>
      </c>
      <c r="O74" s="34"/>
      <c r="P74" s="32"/>
      <c r="Q74" s="28"/>
      <c r="R74" s="11"/>
      <c r="S74" s="45"/>
      <c r="T74" s="45"/>
      <c r="U74" s="12"/>
      <c r="V74" s="43"/>
      <c r="W74" s="43"/>
      <c r="X74" s="43"/>
    </row>
    <row r="75" spans="1:24">
      <c r="A75" s="9" t="s">
        <v>132</v>
      </c>
      <c r="B75" s="13" t="s">
        <v>162</v>
      </c>
      <c r="C75" s="13"/>
      <c r="D75" s="11"/>
      <c r="E75" s="14">
        <v>0</v>
      </c>
      <c r="F75" s="142">
        <v>0</v>
      </c>
      <c r="G75" s="15"/>
      <c r="H75" s="15"/>
      <c r="I75" s="15">
        <f t="shared" si="33"/>
        <v>0</v>
      </c>
      <c r="J75" s="29">
        <f>I75/'[1]Table I'!D$10*100</f>
        <v>0</v>
      </c>
      <c r="K75" s="15">
        <f t="shared" si="32"/>
        <v>0</v>
      </c>
      <c r="L75" s="30"/>
      <c r="M75" s="15">
        <f t="shared" si="34"/>
        <v>0</v>
      </c>
      <c r="N75" s="29">
        <f>M75/'[1]Table I'!D$10*100</f>
        <v>0</v>
      </c>
      <c r="O75" s="31"/>
      <c r="P75" s="32">
        <f t="shared" si="35"/>
        <v>0</v>
      </c>
      <c r="Q75" s="32">
        <v>0</v>
      </c>
      <c r="R75" s="32">
        <v>0</v>
      </c>
      <c r="S75" s="44"/>
      <c r="T75" s="32">
        <v>0</v>
      </c>
      <c r="U75" s="14">
        <v>0</v>
      </c>
      <c r="V75" s="43"/>
      <c r="W75" s="43"/>
      <c r="X75" s="43"/>
    </row>
    <row r="76" spans="1:24">
      <c r="A76" s="9"/>
      <c r="B76" s="13" t="s">
        <v>78</v>
      </c>
      <c r="C76" s="13"/>
      <c r="D76" s="11"/>
      <c r="E76" s="12"/>
      <c r="F76" s="141"/>
      <c r="G76" s="16"/>
      <c r="H76" s="12"/>
      <c r="I76" s="15"/>
      <c r="J76" s="29">
        <f>I76/'[1]Table I'!D$10*100</f>
        <v>0</v>
      </c>
      <c r="K76" s="15">
        <f t="shared" si="32"/>
        <v>0</v>
      </c>
      <c r="L76" s="33"/>
      <c r="M76" s="12"/>
      <c r="N76" s="29">
        <f>M76/'[1]Table I'!D$10*100</f>
        <v>0</v>
      </c>
      <c r="O76" s="34"/>
      <c r="P76" s="32"/>
      <c r="Q76" s="28"/>
      <c r="R76" s="11"/>
      <c r="S76" s="45"/>
      <c r="T76" s="45"/>
      <c r="U76" s="12"/>
      <c r="V76" s="43"/>
      <c r="W76" s="43"/>
      <c r="X76" s="43"/>
    </row>
    <row r="77" spans="1:24">
      <c r="A77" s="9" t="s">
        <v>163</v>
      </c>
      <c r="B77" s="13" t="s">
        <v>164</v>
      </c>
      <c r="C77" s="13"/>
      <c r="D77" s="11"/>
      <c r="E77" s="14"/>
      <c r="F77" s="142"/>
      <c r="G77" s="15"/>
      <c r="H77" s="15"/>
      <c r="I77" s="15"/>
      <c r="J77" s="29">
        <f>I77/'[1]Table I'!D$10*100</f>
        <v>0</v>
      </c>
      <c r="K77" s="15"/>
      <c r="L77" s="30"/>
      <c r="M77" s="15"/>
      <c r="N77" s="29">
        <f>M77/'[1]Table I'!D$10*100</f>
        <v>0</v>
      </c>
      <c r="O77" s="31"/>
      <c r="P77" s="32"/>
      <c r="Q77" s="32"/>
      <c r="R77" s="30"/>
      <c r="S77" s="44"/>
      <c r="T77" s="30"/>
      <c r="U77" s="14"/>
      <c r="V77" s="43"/>
      <c r="W77" s="43"/>
      <c r="X77" s="43"/>
    </row>
    <row r="78" spans="1:24" s="54" customFormat="1">
      <c r="A78" s="17"/>
      <c r="B78" s="10" t="s">
        <v>78</v>
      </c>
      <c r="C78" s="54" t="s">
        <v>312</v>
      </c>
      <c r="D78" s="54" t="s">
        <v>313</v>
      </c>
      <c r="E78" s="20">
        <v>1</v>
      </c>
      <c r="F78" s="116">
        <v>1415000</v>
      </c>
      <c r="G78" s="48"/>
      <c r="H78" s="20"/>
      <c r="I78" s="24">
        <f t="shared" ref="I78" si="36">F78+G78+H78</f>
        <v>1415000</v>
      </c>
      <c r="J78" s="139">
        <f>I78/128921160*100</f>
        <v>1.0975700187618542</v>
      </c>
      <c r="K78" s="24">
        <f>I78</f>
        <v>1415000</v>
      </c>
      <c r="L78" s="37"/>
      <c r="M78" s="24">
        <f t="shared" ref="M78" si="37">K78+L78</f>
        <v>1415000</v>
      </c>
      <c r="N78" s="139">
        <f>M78/128921160*100</f>
        <v>1.0975700187618542</v>
      </c>
      <c r="O78" s="24">
        <f>M78</f>
        <v>1415000</v>
      </c>
      <c r="P78" s="139">
        <f>O78/128921160*100</f>
        <v>1.0975700187618542</v>
      </c>
      <c r="Q78" s="39">
        <v>0</v>
      </c>
      <c r="R78" s="37">
        <f t="shared" ref="R78" si="38">Q78/F78*100</f>
        <v>0</v>
      </c>
      <c r="S78" s="46"/>
      <c r="T78" s="37">
        <f t="shared" ref="T78" si="39">S78/F78*100</f>
        <v>0</v>
      </c>
      <c r="U78" s="24">
        <f>O78</f>
        <v>1415000</v>
      </c>
      <c r="V78" s="5"/>
      <c r="W78" s="5"/>
      <c r="X78" s="5"/>
    </row>
    <row r="79" spans="1:24">
      <c r="A79" s="9" t="s">
        <v>165</v>
      </c>
      <c r="B79" s="13" t="s">
        <v>84</v>
      </c>
      <c r="C79" s="13"/>
      <c r="D79" s="11"/>
      <c r="E79" s="14"/>
      <c r="F79" s="142"/>
      <c r="G79" s="15"/>
      <c r="H79" s="15"/>
      <c r="I79" s="15"/>
      <c r="J79" s="29">
        <f>I79/'[1]Table I'!D$10*100</f>
        <v>0</v>
      </c>
      <c r="K79" s="15"/>
      <c r="L79" s="30"/>
      <c r="M79" s="15"/>
      <c r="N79" s="29">
        <f>M79/'[1]Table I'!D$10*100</f>
        <v>0</v>
      </c>
      <c r="O79" s="31"/>
      <c r="P79" s="32"/>
      <c r="Q79" s="32"/>
      <c r="R79" s="30"/>
      <c r="S79" s="44"/>
      <c r="T79" s="30"/>
      <c r="U79" s="14"/>
      <c r="V79" s="43"/>
      <c r="W79" s="43"/>
      <c r="X79" s="43"/>
    </row>
    <row r="80" spans="1:24">
      <c r="A80" s="9"/>
      <c r="B80" s="13" t="s">
        <v>78</v>
      </c>
      <c r="C80" s="49"/>
      <c r="D80" s="49"/>
      <c r="E80" s="14">
        <v>0</v>
      </c>
      <c r="F80" s="142">
        <v>0</v>
      </c>
      <c r="G80" s="15"/>
      <c r="H80" s="15"/>
      <c r="I80" s="15">
        <f>F80+G80+H80</f>
        <v>0</v>
      </c>
      <c r="J80" s="29">
        <f>I80/'[1]Table I'!D$10*100</f>
        <v>0</v>
      </c>
      <c r="K80" s="15">
        <f>H80+I80</f>
        <v>0</v>
      </c>
      <c r="L80" s="30"/>
      <c r="M80" s="15">
        <f>K80+L80</f>
        <v>0</v>
      </c>
      <c r="N80" s="29">
        <f>M80/'[1]Table I'!D$10*100</f>
        <v>0</v>
      </c>
      <c r="O80" s="31"/>
      <c r="P80" s="32">
        <f>N80</f>
        <v>0</v>
      </c>
      <c r="Q80" s="32">
        <v>0</v>
      </c>
      <c r="R80" s="32">
        <v>0</v>
      </c>
      <c r="S80" s="44"/>
      <c r="T80" s="32">
        <v>0</v>
      </c>
      <c r="U80" s="14">
        <v>0</v>
      </c>
      <c r="V80" s="43"/>
      <c r="W80" s="43"/>
      <c r="X80" s="43"/>
    </row>
  </sheetData>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Declaration</vt:lpstr>
      <vt:lpstr>Table I</vt:lpstr>
      <vt:lpstr>Table II</vt:lpstr>
      <vt:lpstr>Table III</vt:lpstr>
      <vt:lpstr>Table IV</vt:lpstr>
      <vt:lpstr>Table V</vt:lpstr>
      <vt:lpstr>Prom Breakup</vt:lpstr>
      <vt:lpstr>Person Acting in concert</vt:lpstr>
      <vt:lpstr>1%</vt:lpstr>
      <vt:lpstr>1% breakup</vt:lpstr>
      <vt:lpstr>Unclaimed shares</vt:lpstr>
      <vt:lpstr>Others Breakup</vt:lpstr>
    </vt:vector>
  </TitlesOfParts>
  <Company>Intergated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Anusha-Integrated</dc:creator>
  <cp:lastModifiedBy>V Radhika</cp:lastModifiedBy>
  <dcterms:created xsi:type="dcterms:W3CDTF">2015-12-23T11:18:00Z</dcterms:created>
  <dcterms:modified xsi:type="dcterms:W3CDTF">2026-05-14T04:44:42Z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1033-10.2.0.7587</vt:lpwstr>
  </property>
</Properties>
</file>